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施雯專員業務\統計資料\114掛網\原始資料\"/>
    </mc:Choice>
  </mc:AlternateContent>
  <xr:revisionPtr revIDLastSave="0" documentId="8_{88BFA40F-E7B6-4647-8479-06C587358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ld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0" i="1" l="1"/>
  <c r="Y10" i="1"/>
  <c r="Z10" i="1"/>
  <c r="AA10" i="1"/>
  <c r="AB10" i="1"/>
  <c r="AC10" i="1"/>
  <c r="AD10" i="1"/>
  <c r="U10" i="1"/>
  <c r="V10" i="1"/>
  <c r="W10" i="1"/>
  <c r="T10" i="1"/>
  <c r="C10" i="1"/>
  <c r="L10" i="1"/>
  <c r="D10" i="1"/>
  <c r="E10" i="1"/>
  <c r="F10" i="1"/>
  <c r="G10" i="1"/>
  <c r="H10" i="1"/>
  <c r="I10" i="1"/>
  <c r="J10" i="1"/>
  <c r="K10" i="1"/>
  <c r="M10" i="1"/>
  <c r="C14" i="1"/>
  <c r="AF31" i="1"/>
  <c r="AE31" i="1"/>
  <c r="AF35" i="1" l="1"/>
  <c r="AE35" i="1"/>
  <c r="P35" i="1"/>
  <c r="O35" i="1"/>
  <c r="S43" i="1" l="1"/>
  <c r="C50" i="1"/>
  <c r="C46" i="1" s="1"/>
  <c r="C42" i="1" s="1"/>
  <c r="C38" i="1" s="1"/>
  <c r="C34" i="1" s="1"/>
  <c r="C30" i="1" s="1"/>
  <c r="C26" i="1" s="1"/>
  <c r="C22" i="1" s="1"/>
  <c r="C18" i="1" s="1"/>
  <c r="S47" i="1" l="1"/>
  <c r="U50" i="1" l="1"/>
  <c r="U46" i="1" s="1"/>
  <c r="U42" i="1" s="1"/>
  <c r="U38" i="1" s="1"/>
  <c r="U34" i="1" s="1"/>
  <c r="U30" i="1" s="1"/>
  <c r="U26" i="1" s="1"/>
  <c r="U22" i="1" s="1"/>
  <c r="U18" i="1" s="1"/>
  <c r="U14" i="1" s="1"/>
  <c r="V50" i="1"/>
  <c r="V46" i="1" s="1"/>
  <c r="V42" i="1" s="1"/>
  <c r="V38" i="1" s="1"/>
  <c r="V34" i="1" s="1"/>
  <c r="V30" i="1" s="1"/>
  <c r="V26" i="1" s="1"/>
  <c r="V22" i="1" s="1"/>
  <c r="V18" i="1" s="1"/>
  <c r="V14" i="1" s="1"/>
  <c r="W50" i="1"/>
  <c r="W46" i="1" s="1"/>
  <c r="W42" i="1" s="1"/>
  <c r="W38" i="1" s="1"/>
  <c r="W34" i="1" s="1"/>
  <c r="W30" i="1" s="1"/>
  <c r="W26" i="1" s="1"/>
  <c r="W22" i="1" s="1"/>
  <c r="W18" i="1" s="1"/>
  <c r="W14" i="1" s="1"/>
  <c r="X50" i="1"/>
  <c r="X46" i="1" s="1"/>
  <c r="X42" i="1" s="1"/>
  <c r="X38" i="1" s="1"/>
  <c r="X34" i="1" s="1"/>
  <c r="X30" i="1" s="1"/>
  <c r="X26" i="1" s="1"/>
  <c r="X22" i="1" s="1"/>
  <c r="X18" i="1" s="1"/>
  <c r="X14" i="1" s="1"/>
  <c r="Y50" i="1"/>
  <c r="Y46" i="1" s="1"/>
  <c r="Y42" i="1" s="1"/>
  <c r="Y38" i="1" s="1"/>
  <c r="Y34" i="1" s="1"/>
  <c r="Y30" i="1" s="1"/>
  <c r="Y26" i="1" s="1"/>
  <c r="Y22" i="1" s="1"/>
  <c r="Y18" i="1" s="1"/>
  <c r="Y14" i="1" s="1"/>
  <c r="Z50" i="1"/>
  <c r="Z46" i="1" s="1"/>
  <c r="Z42" i="1" s="1"/>
  <c r="Z38" i="1" s="1"/>
  <c r="Z34" i="1" s="1"/>
  <c r="Z30" i="1" s="1"/>
  <c r="Z26" i="1" s="1"/>
  <c r="Z22" i="1" s="1"/>
  <c r="Z18" i="1" s="1"/>
  <c r="Z14" i="1" s="1"/>
  <c r="AA50" i="1"/>
  <c r="AA46" i="1" s="1"/>
  <c r="AA42" i="1" s="1"/>
  <c r="AA38" i="1" s="1"/>
  <c r="AA34" i="1" s="1"/>
  <c r="AA30" i="1" s="1"/>
  <c r="AA26" i="1" s="1"/>
  <c r="AA22" i="1" s="1"/>
  <c r="AA18" i="1" s="1"/>
  <c r="AA14" i="1" s="1"/>
  <c r="AB50" i="1"/>
  <c r="AB46" i="1" s="1"/>
  <c r="AB42" i="1" s="1"/>
  <c r="AB38" i="1" s="1"/>
  <c r="AB34" i="1" s="1"/>
  <c r="AB30" i="1" s="1"/>
  <c r="AB26" i="1" s="1"/>
  <c r="AB22" i="1" s="1"/>
  <c r="AB18" i="1" s="1"/>
  <c r="AB14" i="1" s="1"/>
  <c r="AC50" i="1"/>
  <c r="AC46" i="1" s="1"/>
  <c r="AC42" i="1" s="1"/>
  <c r="AC38" i="1" s="1"/>
  <c r="AC34" i="1" s="1"/>
  <c r="AC30" i="1" s="1"/>
  <c r="AC26" i="1" s="1"/>
  <c r="AC22" i="1" s="1"/>
  <c r="AC18" i="1" s="1"/>
  <c r="AC14" i="1" s="1"/>
  <c r="AD50" i="1"/>
  <c r="AD46" i="1" s="1"/>
  <c r="AD42" i="1" s="1"/>
  <c r="AD38" i="1" s="1"/>
  <c r="AD34" i="1" s="1"/>
  <c r="AD30" i="1" s="1"/>
  <c r="AD26" i="1" s="1"/>
  <c r="AD22" i="1" s="1"/>
  <c r="AD18" i="1" s="1"/>
  <c r="AD14" i="1" s="1"/>
  <c r="T50" i="1"/>
  <c r="T46" i="1" s="1"/>
  <c r="T42" i="1" s="1"/>
  <c r="T38" i="1" s="1"/>
  <c r="T34" i="1" s="1"/>
  <c r="T30" i="1" s="1"/>
  <c r="T26" i="1" s="1"/>
  <c r="T22" i="1" s="1"/>
  <c r="T18" i="1" s="1"/>
  <c r="T14" i="1" s="1"/>
  <c r="D50" i="1"/>
  <c r="D46" i="1" s="1"/>
  <c r="D42" i="1" s="1"/>
  <c r="D38" i="1" s="1"/>
  <c r="D34" i="1" s="1"/>
  <c r="D30" i="1" s="1"/>
  <c r="D26" i="1" s="1"/>
  <c r="D22" i="1" s="1"/>
  <c r="D18" i="1" s="1"/>
  <c r="D14" i="1" s="1"/>
  <c r="E50" i="1"/>
  <c r="E46" i="1" s="1"/>
  <c r="E42" i="1" s="1"/>
  <c r="E38" i="1" s="1"/>
  <c r="E34" i="1" s="1"/>
  <c r="E30" i="1" s="1"/>
  <c r="E26" i="1" s="1"/>
  <c r="E22" i="1" s="1"/>
  <c r="E18" i="1" s="1"/>
  <c r="E14" i="1" s="1"/>
  <c r="F50" i="1"/>
  <c r="F46" i="1" s="1"/>
  <c r="F42" i="1" s="1"/>
  <c r="F38" i="1" s="1"/>
  <c r="F34" i="1" s="1"/>
  <c r="F30" i="1" s="1"/>
  <c r="F26" i="1" s="1"/>
  <c r="F22" i="1" s="1"/>
  <c r="F18" i="1" s="1"/>
  <c r="F14" i="1" s="1"/>
  <c r="G50" i="1"/>
  <c r="G46" i="1" s="1"/>
  <c r="G42" i="1" s="1"/>
  <c r="G38" i="1" s="1"/>
  <c r="G34" i="1" s="1"/>
  <c r="G30" i="1" s="1"/>
  <c r="G26" i="1" s="1"/>
  <c r="G22" i="1" s="1"/>
  <c r="G18" i="1" s="1"/>
  <c r="G14" i="1" s="1"/>
  <c r="H50" i="1"/>
  <c r="H46" i="1" s="1"/>
  <c r="H42" i="1" s="1"/>
  <c r="H38" i="1" s="1"/>
  <c r="H34" i="1" s="1"/>
  <c r="H30" i="1" s="1"/>
  <c r="H26" i="1" s="1"/>
  <c r="H22" i="1" s="1"/>
  <c r="H18" i="1" s="1"/>
  <c r="H14" i="1" s="1"/>
  <c r="I50" i="1"/>
  <c r="I46" i="1" s="1"/>
  <c r="I42" i="1" s="1"/>
  <c r="I38" i="1" s="1"/>
  <c r="I34" i="1" s="1"/>
  <c r="I30" i="1" s="1"/>
  <c r="I26" i="1" s="1"/>
  <c r="I22" i="1" s="1"/>
  <c r="I18" i="1" s="1"/>
  <c r="I14" i="1" s="1"/>
  <c r="J50" i="1"/>
  <c r="J46" i="1" s="1"/>
  <c r="J42" i="1" s="1"/>
  <c r="J38" i="1" s="1"/>
  <c r="J34" i="1" s="1"/>
  <c r="J30" i="1" s="1"/>
  <c r="J26" i="1" s="1"/>
  <c r="J22" i="1" s="1"/>
  <c r="J18" i="1" s="1"/>
  <c r="J14" i="1" s="1"/>
  <c r="K50" i="1"/>
  <c r="K46" i="1" s="1"/>
  <c r="K42" i="1" s="1"/>
  <c r="K38" i="1" s="1"/>
  <c r="K34" i="1" s="1"/>
  <c r="K30" i="1" s="1"/>
  <c r="K26" i="1" s="1"/>
  <c r="K22" i="1" s="1"/>
  <c r="K18" i="1" s="1"/>
  <c r="K14" i="1" s="1"/>
  <c r="L50" i="1"/>
  <c r="L46" i="1" s="1"/>
  <c r="L42" i="1" s="1"/>
  <c r="L38" i="1" s="1"/>
  <c r="L34" i="1" s="1"/>
  <c r="L30" i="1" s="1"/>
  <c r="L26" i="1" s="1"/>
  <c r="L22" i="1" s="1"/>
  <c r="L18" i="1" s="1"/>
  <c r="L14" i="1" s="1"/>
  <c r="M50" i="1"/>
  <c r="M46" i="1" s="1"/>
  <c r="M42" i="1" s="1"/>
  <c r="M38" i="1" s="1"/>
  <c r="M34" i="1" s="1"/>
  <c r="M30" i="1" s="1"/>
  <c r="M26" i="1" s="1"/>
  <c r="M22" i="1" s="1"/>
  <c r="M18" i="1" s="1"/>
  <c r="M14" i="1" s="1"/>
</calcChain>
</file>

<file path=xl/sharedStrings.xml><?xml version="1.0" encoding="utf-8"?>
<sst xmlns="http://schemas.openxmlformats.org/spreadsheetml/2006/main" count="107" uniqueCount="58">
  <si>
    <t xml:space="preserve">國立臺北護理健康大學 </t>
  </si>
  <si>
    <t>學年度</t>
  </si>
  <si>
    <t>圖書收藏冊數</t>
  </si>
  <si>
    <t>期刊合訂本</t>
  </si>
  <si>
    <t>圖書館服務</t>
  </si>
  <si>
    <t>購書及受贈</t>
  </si>
  <si>
    <t>電子資料</t>
  </si>
  <si>
    <t>非書資料</t>
  </si>
  <si>
    <t>現期書報</t>
  </si>
  <si>
    <t>館際合作</t>
  </si>
  <si>
    <t>中文圖書</t>
  </si>
  <si>
    <t>外文圖書</t>
  </si>
  <si>
    <t>圖書閱覽座位數</t>
  </si>
  <si>
    <t>上學年線上及光碟資料庫檢索人次</t>
  </si>
  <si>
    <t>上年度購買圖書資料費</t>
  </si>
  <si>
    <t>上學年度捐贈列入編目之圖書</t>
  </si>
  <si>
    <t>線上資料庫</t>
  </si>
  <si>
    <t>光碟及其他類型資料庫</t>
  </si>
  <si>
    <t>電子期刊</t>
  </si>
  <si>
    <t>電子書</t>
  </si>
  <si>
    <t>微縮影片</t>
  </si>
  <si>
    <t>視聽資料</t>
  </si>
  <si>
    <t>報紙</t>
  </si>
  <si>
    <t>期刊</t>
  </si>
  <si>
    <t>國內</t>
  </si>
  <si>
    <t>國外</t>
  </si>
  <si>
    <t>總類</t>
  </si>
  <si>
    <t>哲學類</t>
  </si>
  <si>
    <t>宗教類</t>
  </si>
  <si>
    <t>科學類</t>
  </si>
  <si>
    <t>應用科學類</t>
  </si>
  <si>
    <t>社會科學類</t>
  </si>
  <si>
    <t>史地類</t>
  </si>
  <si>
    <t>語言文學類</t>
  </si>
  <si>
    <t>藝術類</t>
  </si>
  <si>
    <t>單片</t>
  </si>
  <si>
    <t>捲片</t>
  </si>
  <si>
    <t>中、日文</t>
  </si>
  <si>
    <t>西文</t>
  </si>
  <si>
    <t>借出</t>
  </si>
  <si>
    <t>貸入</t>
  </si>
  <si>
    <t>新增</t>
  </si>
  <si>
    <t>受贈</t>
  </si>
  <si>
    <t>減損</t>
  </si>
  <si>
    <t>總冊數</t>
  </si>
  <si>
    <t>圖書資料分布資料表</t>
    <phoneticPr fontId="3" type="noConversion"/>
  </si>
  <si>
    <t>新購</t>
  </si>
  <si>
    <t>新購</t>
    <phoneticPr fontId="3" type="noConversion"/>
  </si>
  <si>
    <t>新購</t>
    <phoneticPr fontId="3" type="noConversion"/>
  </si>
  <si>
    <t>受贈</t>
    <phoneticPr fontId="3" type="noConversion"/>
  </si>
  <si>
    <t>受贈</t>
    <phoneticPr fontId="3" type="noConversion"/>
  </si>
  <si>
    <t>減損</t>
    <phoneticPr fontId="3" type="noConversion"/>
  </si>
  <si>
    <t>減損</t>
    <phoneticPr fontId="3" type="noConversion"/>
  </si>
  <si>
    <t>總冊數</t>
    <phoneticPr fontId="3" type="noConversion"/>
  </si>
  <si>
    <t>總冊數</t>
    <phoneticPr fontId="3" type="noConversion"/>
  </si>
  <si>
    <t>上學年借閱人次</t>
    <phoneticPr fontId="3" type="noConversion"/>
  </si>
  <si>
    <t>上學年借閱冊次</t>
    <phoneticPr fontId="3" type="noConversion"/>
  </si>
  <si>
    <t>其他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</si>
</sst>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23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b/>
      <sz val="13.5"/>
      <color indexed="8"/>
      <name val="新細明體"/>
      <family val="1"/>
      <charset val="136"/>
    </font>
    <font>
      <sz val="9"/>
      <name val="PMingLiU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23" borderId="15" applyNumberFormat="0" applyAlignment="0" applyProtection="0">
      <alignment vertical="center"/>
    </xf>
    <xf numFmtId="0" fontId="18" fillId="32" borderId="16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34" borderId="1" xfId="0" applyFill="1" applyBorder="1" applyAlignment="1">
      <alignment horizontal="center" vertical="center" wrapText="1"/>
    </xf>
    <xf numFmtId="0" fontId="0" fillId="35" borderId="0" xfId="0" applyFill="1">
      <alignment vertical="center"/>
    </xf>
    <xf numFmtId="0" fontId="0" fillId="34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6" borderId="1" xfId="0" applyFill="1" applyBorder="1" applyAlignment="1">
      <alignment horizontal="center" vertical="center" wrapText="1"/>
    </xf>
    <xf numFmtId="0" fontId="4" fillId="36" borderId="2" xfId="19" applyFont="1" applyFill="1" applyBorder="1" applyAlignment="1">
      <alignment horizontal="center" vertical="center" wrapText="1"/>
    </xf>
    <xf numFmtId="0" fontId="4" fillId="36" borderId="1" xfId="19" applyFont="1" applyFill="1" applyBorder="1" applyAlignment="1">
      <alignment horizontal="center" vertical="center" wrapText="1"/>
    </xf>
    <xf numFmtId="0" fontId="21" fillId="36" borderId="2" xfId="19" applyFont="1" applyFill="1" applyBorder="1" applyAlignment="1">
      <alignment horizontal="center" vertical="center" wrapText="1"/>
    </xf>
    <xf numFmtId="0" fontId="22" fillId="36" borderId="2" xfId="19" applyFont="1" applyFill="1" applyBorder="1" applyAlignment="1">
      <alignment horizontal="center" vertical="center" wrapText="1"/>
    </xf>
    <xf numFmtId="0" fontId="4" fillId="36" borderId="2" xfId="19" applyFill="1" applyBorder="1" applyAlignment="1">
      <alignment horizontal="center" vertical="center" wrapText="1"/>
    </xf>
    <xf numFmtId="0" fontId="4" fillId="36" borderId="1" xfId="19" applyFill="1" applyBorder="1" applyAlignment="1">
      <alignment horizontal="center" vertical="center" wrapText="1"/>
    </xf>
    <xf numFmtId="0" fontId="0" fillId="36" borderId="1" xfId="0" quotePrefix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34" borderId="1" xfId="19" applyFont="1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4" borderId="2" xfId="19" applyFont="1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4" borderId="2" xfId="19" applyFont="1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4" borderId="2" xfId="19" applyFont="1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4" borderId="2" xfId="19" applyFont="1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34" borderId="4" xfId="0" applyFill="1" applyBorder="1" applyAlignment="1">
      <alignment horizontal="center" vertical="center" wrapText="1"/>
    </xf>
    <xf numFmtId="0" fontId="0" fillId="34" borderId="3" xfId="0" applyFill="1" applyBorder="1" applyAlignment="1">
      <alignment horizontal="center" vertical="center" wrapText="1"/>
    </xf>
    <xf numFmtId="0" fontId="0" fillId="34" borderId="2" xfId="0" applyFill="1" applyBorder="1" applyAlignment="1">
      <alignment horizontal="center" vertical="center" wrapText="1"/>
    </xf>
    <xf numFmtId="0" fontId="0" fillId="34" borderId="4" xfId="19" applyFont="1" applyFill="1" applyBorder="1" applyAlignment="1">
      <alignment horizontal="center" vertical="center" wrapText="1"/>
    </xf>
    <xf numFmtId="0" fontId="0" fillId="34" borderId="3" xfId="19" applyFont="1" applyFill="1" applyBorder="1" applyAlignment="1">
      <alignment horizontal="center" vertical="center" wrapText="1"/>
    </xf>
    <xf numFmtId="0" fontId="0" fillId="34" borderId="2" xfId="19" applyFont="1" applyFill="1" applyBorder="1" applyAlignment="1">
      <alignment horizontal="center" vertical="center" wrapText="1"/>
    </xf>
    <xf numFmtId="0" fontId="0" fillId="34" borderId="4" xfId="0" applyNumberFormat="1" applyFill="1" applyBorder="1" applyAlignment="1">
      <alignment horizontal="center" vertical="center" wrapText="1"/>
    </xf>
    <xf numFmtId="0" fontId="0" fillId="34" borderId="3" xfId="0" applyNumberFormat="1" applyFill="1" applyBorder="1" applyAlignment="1">
      <alignment horizontal="center" vertical="center" wrapText="1"/>
    </xf>
    <xf numFmtId="0" fontId="0" fillId="34" borderId="2" xfId="0" applyNumberFormat="1" applyFill="1" applyBorder="1" applyAlignment="1">
      <alignment horizontal="center" vertical="center" wrapText="1"/>
    </xf>
    <xf numFmtId="0" fontId="0" fillId="36" borderId="4" xfId="0" applyFill="1" applyBorder="1" applyAlignment="1">
      <alignment horizontal="center" vertical="center" wrapText="1"/>
    </xf>
    <xf numFmtId="0" fontId="0" fillId="36" borderId="3" xfId="0" applyFill="1" applyBorder="1" applyAlignment="1">
      <alignment horizontal="center" vertical="center" wrapText="1"/>
    </xf>
    <xf numFmtId="0" fontId="0" fillId="36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36" borderId="4" xfId="19" applyFill="1" applyBorder="1" applyAlignment="1">
      <alignment horizontal="center" vertical="center" wrapText="1"/>
    </xf>
    <xf numFmtId="0" fontId="4" fillId="34" borderId="4" xfId="19" applyFill="1" applyBorder="1" applyAlignment="1">
      <alignment horizontal="center" vertical="center" wrapText="1"/>
    </xf>
    <xf numFmtId="0" fontId="4" fillId="34" borderId="3" xfId="19" applyFill="1" applyBorder="1" applyAlignment="1">
      <alignment horizontal="center" vertical="center" wrapText="1"/>
    </xf>
    <xf numFmtId="0" fontId="4" fillId="34" borderId="2" xfId="19" applyFill="1" applyBorder="1" applyAlignment="1">
      <alignment horizontal="center" vertical="center" wrapText="1"/>
    </xf>
    <xf numFmtId="0" fontId="21" fillId="36" borderId="4" xfId="19" applyFont="1" applyFill="1" applyBorder="1" applyAlignment="1">
      <alignment horizontal="center" vertical="center" wrapText="1"/>
    </xf>
    <xf numFmtId="0" fontId="21" fillId="36" borderId="3" xfId="19" applyFont="1" applyFill="1" applyBorder="1" applyAlignment="1">
      <alignment horizontal="center" vertical="center" wrapText="1"/>
    </xf>
    <xf numFmtId="0" fontId="21" fillId="36" borderId="2" xfId="19" applyFont="1" applyFill="1" applyBorder="1" applyAlignment="1">
      <alignment horizontal="center" vertical="center" wrapText="1"/>
    </xf>
    <xf numFmtId="176" fontId="21" fillId="36" borderId="4" xfId="20" applyNumberFormat="1" applyFont="1" applyFill="1" applyBorder="1" applyAlignment="1">
      <alignment horizontal="center" vertical="center"/>
    </xf>
    <xf numFmtId="176" fontId="21" fillId="36" borderId="3" xfId="20" applyNumberFormat="1" applyFont="1" applyFill="1" applyBorder="1" applyAlignment="1">
      <alignment horizontal="center" vertical="center"/>
    </xf>
    <xf numFmtId="176" fontId="21" fillId="36" borderId="2" xfId="20" applyNumberFormat="1" applyFont="1" applyFill="1" applyBorder="1" applyAlignment="1">
      <alignment horizontal="center" vertical="center"/>
    </xf>
    <xf numFmtId="0" fontId="21" fillId="36" borderId="4" xfId="20" applyNumberFormat="1" applyFont="1" applyFill="1" applyBorder="1" applyAlignment="1">
      <alignment horizontal="center" vertical="center"/>
    </xf>
    <xf numFmtId="0" fontId="21" fillId="36" borderId="3" xfId="20" applyNumberFormat="1" applyFont="1" applyFill="1" applyBorder="1" applyAlignment="1">
      <alignment horizontal="center" vertical="center"/>
    </xf>
    <xf numFmtId="0" fontId="21" fillId="36" borderId="2" xfId="20" applyNumberFormat="1" applyFont="1" applyFill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千分位" xfId="20" builtinId="3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167640</xdr:colOff>
      <xdr:row>0</xdr:row>
      <xdr:rowOff>152400</xdr:rowOff>
    </xdr:to>
    <xdr:pic>
      <xdr:nvPicPr>
        <xdr:cNvPr id="1045" name="Picture 1" hidden="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6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167640</xdr:colOff>
      <xdr:row>0</xdr:row>
      <xdr:rowOff>152400</xdr:rowOff>
    </xdr:to>
    <xdr:pic>
      <xdr:nvPicPr>
        <xdr:cNvPr id="1046" name="Picture 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6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showGridLines="0" tabSelected="1" zoomScale="80" zoomScaleNormal="80" workbookViewId="0">
      <pane ySplit="6" topLeftCell="A7" activePane="bottomLeft" state="frozen"/>
      <selection pane="bottomLeft" activeCell="A3" sqref="A3"/>
    </sheetView>
  </sheetViews>
  <sheetFormatPr defaultRowHeight="19.899999999999999" customHeight="1"/>
  <cols>
    <col min="1" max="1" width="9.75" customWidth="1"/>
    <col min="2" max="2" width="11.75" style="2" customWidth="1"/>
    <col min="3" max="6" width="9.75" customWidth="1"/>
    <col min="7" max="8" width="11.75" customWidth="1"/>
    <col min="9" max="9" width="9.75" customWidth="1"/>
    <col min="10" max="10" width="11.75" customWidth="1"/>
    <col min="11" max="11" width="9.75" customWidth="1"/>
    <col min="12" max="13" width="11.75" customWidth="1"/>
    <col min="14" max="14" width="10.75" customWidth="1"/>
    <col min="15" max="16" width="12.75" customWidth="1"/>
    <col min="17" max="18" width="15.75" customWidth="1"/>
    <col min="19" max="19" width="13.75" customWidth="1"/>
    <col min="20" max="20" width="9.75" customWidth="1"/>
    <col min="21" max="21" width="13.75" customWidth="1"/>
    <col min="22" max="23" width="10.75" customWidth="1"/>
    <col min="24" max="25" width="9.75" customWidth="1"/>
    <col min="26" max="26" width="11.75" customWidth="1"/>
    <col min="27" max="28" width="9.75" customWidth="1"/>
    <col min="29" max="29" width="11.75" customWidth="1"/>
    <col min="30" max="30" width="9.75" customWidth="1"/>
    <col min="31" max="34" width="7.75" customWidth="1"/>
  </cols>
  <sheetData>
    <row r="1" spans="1:34" ht="19.899999999999999" customHeight="1">
      <c r="A1" s="4" t="s">
        <v>0</v>
      </c>
      <c r="B1" s="8"/>
      <c r="C1" s="1"/>
      <c r="D1" s="1"/>
    </row>
    <row r="2" spans="1:34" ht="19.899999999999999" customHeight="1">
      <c r="A2" s="65" t="s">
        <v>45</v>
      </c>
      <c r="B2" s="65"/>
    </row>
    <row r="3" spans="1:34" ht="19.899999999999999" customHeight="1">
      <c r="A3" s="2"/>
    </row>
    <row r="4" spans="1:34" ht="30" customHeight="1">
      <c r="A4" s="63" t="s">
        <v>1</v>
      </c>
      <c r="B4" s="63"/>
      <c r="C4" s="60" t="s">
        <v>2</v>
      </c>
      <c r="D4" s="61"/>
      <c r="E4" s="61"/>
      <c r="F4" s="61"/>
      <c r="G4" s="61"/>
      <c r="H4" s="61"/>
      <c r="I4" s="61"/>
      <c r="J4" s="61"/>
      <c r="K4" s="61"/>
      <c r="L4" s="62"/>
      <c r="M4" s="63" t="s">
        <v>3</v>
      </c>
      <c r="N4" s="60" t="s">
        <v>4</v>
      </c>
      <c r="O4" s="61"/>
      <c r="P4" s="61"/>
      <c r="Q4" s="62"/>
      <c r="R4" s="60" t="s">
        <v>5</v>
      </c>
      <c r="S4" s="61"/>
      <c r="T4" s="60" t="s">
        <v>6</v>
      </c>
      <c r="U4" s="61"/>
      <c r="V4" s="61"/>
      <c r="W4" s="62"/>
      <c r="X4" s="60" t="s">
        <v>7</v>
      </c>
      <c r="Y4" s="61"/>
      <c r="Z4" s="61"/>
      <c r="AA4" s="62"/>
      <c r="AB4" s="60" t="s">
        <v>8</v>
      </c>
      <c r="AC4" s="61"/>
      <c r="AD4" s="62"/>
      <c r="AE4" s="60" t="s">
        <v>9</v>
      </c>
      <c r="AF4" s="61"/>
      <c r="AG4" s="61"/>
      <c r="AH4" s="62"/>
    </row>
    <row r="5" spans="1:34" ht="30" customHeight="1">
      <c r="A5" s="66"/>
      <c r="B5" s="66"/>
      <c r="C5" s="60" t="s">
        <v>10</v>
      </c>
      <c r="D5" s="61"/>
      <c r="E5" s="61"/>
      <c r="F5" s="61"/>
      <c r="G5" s="61"/>
      <c r="H5" s="61"/>
      <c r="I5" s="61"/>
      <c r="J5" s="61"/>
      <c r="K5" s="62"/>
      <c r="L5" s="63" t="s">
        <v>11</v>
      </c>
      <c r="M5" s="66"/>
      <c r="N5" s="63" t="s">
        <v>12</v>
      </c>
      <c r="O5" s="63" t="s">
        <v>55</v>
      </c>
      <c r="P5" s="63" t="s">
        <v>56</v>
      </c>
      <c r="Q5" s="63" t="s">
        <v>13</v>
      </c>
      <c r="R5" s="63" t="s">
        <v>14</v>
      </c>
      <c r="S5" s="63" t="s">
        <v>15</v>
      </c>
      <c r="T5" s="63" t="s">
        <v>16</v>
      </c>
      <c r="U5" s="63" t="s">
        <v>17</v>
      </c>
      <c r="V5" s="63" t="s">
        <v>18</v>
      </c>
      <c r="W5" s="63" t="s">
        <v>19</v>
      </c>
      <c r="X5" s="60" t="s">
        <v>20</v>
      </c>
      <c r="Y5" s="62"/>
      <c r="Z5" s="63" t="s">
        <v>21</v>
      </c>
      <c r="AA5" s="63" t="s">
        <v>57</v>
      </c>
      <c r="AB5" s="63" t="s">
        <v>22</v>
      </c>
      <c r="AC5" s="60" t="s">
        <v>23</v>
      </c>
      <c r="AD5" s="62"/>
      <c r="AE5" s="60" t="s">
        <v>24</v>
      </c>
      <c r="AF5" s="62"/>
      <c r="AG5" s="60" t="s">
        <v>25</v>
      </c>
      <c r="AH5" s="62"/>
    </row>
    <row r="6" spans="1:34" ht="30" customHeight="1">
      <c r="A6" s="64"/>
      <c r="B6" s="64"/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 t="s">
        <v>33</v>
      </c>
      <c r="K6" s="3" t="s">
        <v>34</v>
      </c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3" t="s">
        <v>35</v>
      </c>
      <c r="Y6" s="3" t="s">
        <v>36</v>
      </c>
      <c r="Z6" s="64"/>
      <c r="AA6" s="64"/>
      <c r="AB6" s="64"/>
      <c r="AC6" s="3" t="s">
        <v>37</v>
      </c>
      <c r="AD6" s="3" t="s">
        <v>38</v>
      </c>
      <c r="AE6" s="3" t="s">
        <v>39</v>
      </c>
      <c r="AF6" s="3" t="s">
        <v>40</v>
      </c>
      <c r="AG6" s="3" t="s">
        <v>39</v>
      </c>
      <c r="AH6" s="3" t="s">
        <v>40</v>
      </c>
    </row>
    <row r="7" spans="1:34" ht="22.15" customHeight="1">
      <c r="A7" s="45">
        <v>113</v>
      </c>
      <c r="B7" s="46" t="s">
        <v>47</v>
      </c>
      <c r="C7" s="45">
        <v>31</v>
      </c>
      <c r="D7" s="45">
        <v>259</v>
      </c>
      <c r="E7" s="45">
        <v>31</v>
      </c>
      <c r="F7" s="45">
        <v>260</v>
      </c>
      <c r="G7" s="45">
        <v>802</v>
      </c>
      <c r="H7" s="45">
        <v>532</v>
      </c>
      <c r="I7" s="45">
        <v>152</v>
      </c>
      <c r="J7" s="45">
        <v>854</v>
      </c>
      <c r="K7" s="45">
        <v>173</v>
      </c>
      <c r="L7" s="45">
        <v>864</v>
      </c>
      <c r="M7" s="45">
        <v>0</v>
      </c>
      <c r="N7" s="57">
        <v>367</v>
      </c>
      <c r="O7" s="57">
        <v>6435</v>
      </c>
      <c r="P7" s="57">
        <v>19584</v>
      </c>
      <c r="Q7" s="57">
        <v>660127</v>
      </c>
      <c r="R7" s="57">
        <v>23141715</v>
      </c>
      <c r="S7" s="57">
        <v>406</v>
      </c>
      <c r="T7" s="45">
        <v>0</v>
      </c>
      <c r="U7" s="45">
        <v>0</v>
      </c>
      <c r="V7" s="45">
        <v>0</v>
      </c>
      <c r="W7" s="45">
        <v>3075</v>
      </c>
      <c r="X7" s="45">
        <v>0</v>
      </c>
      <c r="Y7" s="45">
        <v>0</v>
      </c>
      <c r="Z7" s="45">
        <v>251</v>
      </c>
      <c r="AA7" s="45">
        <v>0</v>
      </c>
      <c r="AB7" s="45">
        <v>0</v>
      </c>
      <c r="AC7" s="45">
        <v>2</v>
      </c>
      <c r="AD7" s="45">
        <v>0</v>
      </c>
      <c r="AE7" s="57">
        <v>35</v>
      </c>
      <c r="AF7" s="57">
        <v>34</v>
      </c>
      <c r="AG7" s="57">
        <v>0</v>
      </c>
      <c r="AH7" s="57">
        <v>0</v>
      </c>
    </row>
    <row r="8" spans="1:34" ht="22.15" customHeight="1">
      <c r="A8" s="45">
        <v>113</v>
      </c>
      <c r="B8" s="46" t="s">
        <v>49</v>
      </c>
      <c r="C8" s="45">
        <v>8</v>
      </c>
      <c r="D8" s="45">
        <v>20</v>
      </c>
      <c r="E8" s="45">
        <v>1</v>
      </c>
      <c r="F8" s="45">
        <v>7</v>
      </c>
      <c r="G8" s="45">
        <v>211</v>
      </c>
      <c r="H8" s="45">
        <v>78</v>
      </c>
      <c r="I8" s="45">
        <v>22</v>
      </c>
      <c r="J8" s="45">
        <v>37</v>
      </c>
      <c r="K8" s="45">
        <v>22</v>
      </c>
      <c r="L8" s="45">
        <v>0</v>
      </c>
      <c r="M8" s="45">
        <v>0</v>
      </c>
      <c r="N8" s="58"/>
      <c r="O8" s="58"/>
      <c r="P8" s="58"/>
      <c r="Q8" s="58"/>
      <c r="R8" s="58"/>
      <c r="S8" s="58"/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15</v>
      </c>
      <c r="AD8" s="45">
        <v>0</v>
      </c>
      <c r="AE8" s="58"/>
      <c r="AF8" s="58"/>
      <c r="AG8" s="58"/>
      <c r="AH8" s="58"/>
    </row>
    <row r="9" spans="1:34" ht="22.15" customHeight="1">
      <c r="A9" s="45">
        <v>113</v>
      </c>
      <c r="B9" s="46" t="s">
        <v>51</v>
      </c>
      <c r="C9" s="45">
        <v>303</v>
      </c>
      <c r="D9" s="45">
        <v>425</v>
      </c>
      <c r="E9" s="45">
        <v>71</v>
      </c>
      <c r="F9" s="45">
        <v>717</v>
      </c>
      <c r="G9" s="45">
        <v>3981</v>
      </c>
      <c r="H9" s="45">
        <v>2638</v>
      </c>
      <c r="I9" s="45">
        <v>872</v>
      </c>
      <c r="J9" s="45">
        <v>1381</v>
      </c>
      <c r="K9" s="45">
        <v>491</v>
      </c>
      <c r="L9" s="45">
        <v>121</v>
      </c>
      <c r="M9" s="45">
        <v>0</v>
      </c>
      <c r="N9" s="58"/>
      <c r="O9" s="58"/>
      <c r="P9" s="58"/>
      <c r="Q9" s="58"/>
      <c r="R9" s="58"/>
      <c r="S9" s="58"/>
      <c r="T9" s="45">
        <v>3</v>
      </c>
      <c r="U9" s="45">
        <v>0</v>
      </c>
      <c r="V9" s="45">
        <v>1628</v>
      </c>
      <c r="W9" s="45">
        <v>0</v>
      </c>
      <c r="X9" s="45">
        <v>0</v>
      </c>
      <c r="Y9" s="45">
        <v>0</v>
      </c>
      <c r="Z9" s="45">
        <v>6</v>
      </c>
      <c r="AA9" s="45">
        <v>0</v>
      </c>
      <c r="AB9" s="45">
        <v>0</v>
      </c>
      <c r="AC9" s="45">
        <v>12</v>
      </c>
      <c r="AD9" s="45">
        <v>0</v>
      </c>
      <c r="AE9" s="58"/>
      <c r="AF9" s="58"/>
      <c r="AG9" s="58"/>
      <c r="AH9" s="58"/>
    </row>
    <row r="10" spans="1:34" ht="22.15" customHeight="1">
      <c r="A10" s="45">
        <v>113</v>
      </c>
      <c r="B10" s="46" t="s">
        <v>53</v>
      </c>
      <c r="C10" s="45">
        <f>(C7+C8-C9)+C14</f>
        <v>18758</v>
      </c>
      <c r="D10" s="47">
        <f t="shared" ref="D10:M10" si="0">(D7+D8-D9)+D14</f>
        <v>11490</v>
      </c>
      <c r="E10" s="47">
        <f t="shared" si="0"/>
        <v>3053</v>
      </c>
      <c r="F10" s="47">
        <f t="shared" si="0"/>
        <v>13302</v>
      </c>
      <c r="G10" s="47">
        <f t="shared" si="0"/>
        <v>39910</v>
      </c>
      <c r="H10" s="47">
        <f t="shared" si="0"/>
        <v>28310</v>
      </c>
      <c r="I10" s="47">
        <f t="shared" si="0"/>
        <v>11909</v>
      </c>
      <c r="J10" s="47">
        <f t="shared" si="0"/>
        <v>38348</v>
      </c>
      <c r="K10" s="47">
        <f t="shared" si="0"/>
        <v>11376</v>
      </c>
      <c r="L10" s="47">
        <f>(L7+L8-L9)+L14</f>
        <v>87552</v>
      </c>
      <c r="M10" s="47">
        <f t="shared" si="0"/>
        <v>0</v>
      </c>
      <c r="N10" s="59"/>
      <c r="O10" s="59"/>
      <c r="P10" s="59"/>
      <c r="Q10" s="59"/>
      <c r="R10" s="59"/>
      <c r="S10" s="59"/>
      <c r="T10" s="45">
        <f>(T7+T8-T9)+T14</f>
        <v>88</v>
      </c>
      <c r="U10" s="47">
        <f t="shared" ref="U10:X10" si="1">(U7+U8-U9)+U14</f>
        <v>0</v>
      </c>
      <c r="V10" s="47">
        <f t="shared" si="1"/>
        <v>42350</v>
      </c>
      <c r="W10" s="47">
        <f t="shared" si="1"/>
        <v>128919</v>
      </c>
      <c r="X10" s="47">
        <f t="shared" si="1"/>
        <v>2000</v>
      </c>
      <c r="Y10" s="47">
        <f t="shared" ref="Y10" si="2">(Y7+Y8-Y9)+Y14</f>
        <v>0</v>
      </c>
      <c r="Z10" s="47">
        <f t="shared" ref="Z10" si="3">(Z7+Z8-Z9)+Z14</f>
        <v>36164</v>
      </c>
      <c r="AA10" s="47">
        <f t="shared" ref="AA10:AB10" si="4">(AA7+AA8-AA9)+AA14</f>
        <v>0</v>
      </c>
      <c r="AB10" s="47">
        <f t="shared" si="4"/>
        <v>6</v>
      </c>
      <c r="AC10" s="47">
        <f t="shared" ref="AC10" si="5">(AC7+AC8-AC9)+AC14</f>
        <v>145</v>
      </c>
      <c r="AD10" s="47">
        <f t="shared" ref="AD10" si="6">(AD7+AD8-AD9)+AD14</f>
        <v>0</v>
      </c>
      <c r="AE10" s="59"/>
      <c r="AF10" s="59"/>
      <c r="AG10" s="59"/>
      <c r="AH10" s="59"/>
    </row>
    <row r="11" spans="1:34" ht="22.15" customHeight="1">
      <c r="A11" s="42">
        <v>112</v>
      </c>
      <c r="B11" s="19" t="s">
        <v>47</v>
      </c>
      <c r="C11" s="5">
        <v>47</v>
      </c>
      <c r="D11" s="5">
        <v>247</v>
      </c>
      <c r="E11" s="5">
        <v>27</v>
      </c>
      <c r="F11" s="5">
        <v>255</v>
      </c>
      <c r="G11" s="5">
        <v>844</v>
      </c>
      <c r="H11" s="5">
        <v>671</v>
      </c>
      <c r="I11" s="5">
        <v>231</v>
      </c>
      <c r="J11" s="5">
        <v>1170</v>
      </c>
      <c r="K11" s="5">
        <v>165</v>
      </c>
      <c r="L11" s="42">
        <v>1211</v>
      </c>
      <c r="M11" s="42">
        <v>0</v>
      </c>
      <c r="N11" s="48">
        <v>338</v>
      </c>
      <c r="O11" s="51">
        <v>12360</v>
      </c>
      <c r="P11" s="48">
        <v>27460</v>
      </c>
      <c r="Q11" s="48">
        <v>656213</v>
      </c>
      <c r="R11" s="54">
        <v>22660222</v>
      </c>
      <c r="S11" s="48">
        <v>515</v>
      </c>
      <c r="T11" s="5">
        <v>0</v>
      </c>
      <c r="U11" s="5">
        <v>0</v>
      </c>
      <c r="V11" s="5">
        <v>22</v>
      </c>
      <c r="W11" s="5">
        <v>2781</v>
      </c>
      <c r="X11" s="42">
        <v>0</v>
      </c>
      <c r="Y11" s="42">
        <v>0</v>
      </c>
      <c r="Z11" s="42">
        <v>365</v>
      </c>
      <c r="AA11" s="19">
        <v>0</v>
      </c>
      <c r="AB11" s="5">
        <v>0</v>
      </c>
      <c r="AC11" s="5">
        <v>18</v>
      </c>
      <c r="AD11" s="5">
        <v>0</v>
      </c>
      <c r="AE11" s="48">
        <v>58</v>
      </c>
      <c r="AF11" s="48">
        <v>30</v>
      </c>
      <c r="AG11" s="48">
        <v>0</v>
      </c>
      <c r="AH11" s="48">
        <v>0</v>
      </c>
    </row>
    <row r="12" spans="1:34" ht="22.15" customHeight="1">
      <c r="A12" s="42">
        <v>112</v>
      </c>
      <c r="B12" s="19" t="s">
        <v>49</v>
      </c>
      <c r="C12" s="5">
        <v>8</v>
      </c>
      <c r="D12" s="5">
        <v>21</v>
      </c>
      <c r="E12" s="5">
        <v>4</v>
      </c>
      <c r="F12" s="5">
        <v>6</v>
      </c>
      <c r="G12" s="5">
        <v>238</v>
      </c>
      <c r="H12" s="5">
        <v>124</v>
      </c>
      <c r="I12" s="5">
        <v>35</v>
      </c>
      <c r="J12" s="5">
        <v>23</v>
      </c>
      <c r="K12" s="5">
        <v>28</v>
      </c>
      <c r="L12" s="42">
        <v>28</v>
      </c>
      <c r="M12" s="42">
        <v>0</v>
      </c>
      <c r="N12" s="49"/>
      <c r="O12" s="52"/>
      <c r="P12" s="49"/>
      <c r="Q12" s="49"/>
      <c r="R12" s="55"/>
      <c r="S12" s="49"/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3">
        <v>0</v>
      </c>
      <c r="AB12" s="42">
        <v>0</v>
      </c>
      <c r="AC12" s="5">
        <v>19</v>
      </c>
      <c r="AD12" s="5">
        <v>0</v>
      </c>
      <c r="AE12" s="49"/>
      <c r="AF12" s="49"/>
      <c r="AG12" s="49"/>
      <c r="AH12" s="49"/>
    </row>
    <row r="13" spans="1:34" ht="22.15" customHeight="1">
      <c r="A13" s="42">
        <v>112</v>
      </c>
      <c r="B13" s="19" t="s">
        <v>51</v>
      </c>
      <c r="C13" s="5">
        <v>9182</v>
      </c>
      <c r="D13" s="5">
        <v>664</v>
      </c>
      <c r="E13" s="5">
        <v>146</v>
      </c>
      <c r="F13" s="5">
        <v>547</v>
      </c>
      <c r="G13" s="5">
        <v>1708</v>
      </c>
      <c r="H13" s="5">
        <v>1255</v>
      </c>
      <c r="I13" s="5">
        <v>323</v>
      </c>
      <c r="J13" s="5">
        <v>208</v>
      </c>
      <c r="K13" s="5">
        <v>888</v>
      </c>
      <c r="L13" s="42">
        <v>6574</v>
      </c>
      <c r="M13" s="42">
        <v>0</v>
      </c>
      <c r="N13" s="49"/>
      <c r="O13" s="52"/>
      <c r="P13" s="49"/>
      <c r="Q13" s="49"/>
      <c r="R13" s="55"/>
      <c r="S13" s="49"/>
      <c r="T13" s="42">
        <v>1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1889</v>
      </c>
      <c r="AA13" s="43">
        <v>0</v>
      </c>
      <c r="AB13" s="42">
        <v>0</v>
      </c>
      <c r="AC13" s="5">
        <v>29</v>
      </c>
      <c r="AD13" s="5">
        <v>25</v>
      </c>
      <c r="AE13" s="49"/>
      <c r="AF13" s="49"/>
      <c r="AG13" s="49"/>
      <c r="AH13" s="49"/>
    </row>
    <row r="14" spans="1:34" ht="22.15" customHeight="1">
      <c r="A14" s="42">
        <v>112</v>
      </c>
      <c r="B14" s="19" t="s">
        <v>53</v>
      </c>
      <c r="C14" s="5">
        <f>(C11+C12-C13)+C18</f>
        <v>19022</v>
      </c>
      <c r="D14" s="5">
        <f t="shared" ref="D14:L14" si="7">(D11+D12-D13)+D18</f>
        <v>11636</v>
      </c>
      <c r="E14" s="5">
        <f t="shared" si="7"/>
        <v>3092</v>
      </c>
      <c r="F14" s="5">
        <f t="shared" si="7"/>
        <v>13752</v>
      </c>
      <c r="G14" s="5">
        <f t="shared" si="7"/>
        <v>42878</v>
      </c>
      <c r="H14" s="5">
        <f t="shared" si="7"/>
        <v>30338</v>
      </c>
      <c r="I14" s="5">
        <f t="shared" si="7"/>
        <v>12607</v>
      </c>
      <c r="J14" s="5">
        <f t="shared" si="7"/>
        <v>38838</v>
      </c>
      <c r="K14" s="5">
        <f t="shared" si="7"/>
        <v>11672</v>
      </c>
      <c r="L14" s="5">
        <f t="shared" si="7"/>
        <v>86809</v>
      </c>
      <c r="M14" s="5">
        <f>(M11+M12-M13)+M18</f>
        <v>0</v>
      </c>
      <c r="N14" s="50"/>
      <c r="O14" s="53"/>
      <c r="P14" s="50"/>
      <c r="Q14" s="50"/>
      <c r="R14" s="56"/>
      <c r="S14" s="50"/>
      <c r="T14" s="42">
        <f>(T11+T12-T13)+T18</f>
        <v>91</v>
      </c>
      <c r="U14" s="44">
        <f>(U11+U12-U13)+U18</f>
        <v>0</v>
      </c>
      <c r="V14" s="44">
        <f>(V11+V12-V13)+V18</f>
        <v>43978</v>
      </c>
      <c r="W14" s="44">
        <f>(W11+W12-W13)+W18</f>
        <v>125844</v>
      </c>
      <c r="X14" s="44">
        <f t="shared" ref="X14:AA14" si="8">(X11+X12-X13)+X18</f>
        <v>2000</v>
      </c>
      <c r="Y14" s="44">
        <f t="shared" si="8"/>
        <v>0</v>
      </c>
      <c r="Z14" s="44">
        <f t="shared" si="8"/>
        <v>35919</v>
      </c>
      <c r="AA14" s="44">
        <f t="shared" si="8"/>
        <v>0</v>
      </c>
      <c r="AB14" s="44">
        <f>(AB11+AB12-AB13)+AB18</f>
        <v>6</v>
      </c>
      <c r="AC14" s="44">
        <f t="shared" ref="AC14" si="9">(AC11+AC12-AC13)+AC18</f>
        <v>140</v>
      </c>
      <c r="AD14" s="44">
        <f t="shared" ref="AD14" si="10">(AD11+AD12-AD13)+AD18</f>
        <v>0</v>
      </c>
      <c r="AE14" s="50"/>
      <c r="AF14" s="50"/>
      <c r="AG14" s="50"/>
      <c r="AH14" s="50"/>
    </row>
    <row r="15" spans="1:34" ht="22.15" customHeight="1">
      <c r="A15" s="40">
        <v>111</v>
      </c>
      <c r="B15" s="40" t="s">
        <v>47</v>
      </c>
      <c r="C15" s="40">
        <v>49</v>
      </c>
      <c r="D15" s="40">
        <v>185</v>
      </c>
      <c r="E15" s="40">
        <v>50</v>
      </c>
      <c r="F15" s="40">
        <v>125</v>
      </c>
      <c r="G15" s="40">
        <v>352</v>
      </c>
      <c r="H15" s="40">
        <v>414</v>
      </c>
      <c r="I15" s="40">
        <v>248</v>
      </c>
      <c r="J15" s="40">
        <v>576</v>
      </c>
      <c r="K15" s="40">
        <v>158</v>
      </c>
      <c r="L15" s="40">
        <v>1428</v>
      </c>
      <c r="M15" s="40">
        <v>0</v>
      </c>
      <c r="N15" s="57">
        <v>369</v>
      </c>
      <c r="O15" s="57">
        <v>12871</v>
      </c>
      <c r="P15" s="57">
        <v>29698</v>
      </c>
      <c r="Q15" s="57">
        <v>654132</v>
      </c>
      <c r="R15" s="57">
        <v>22514551</v>
      </c>
      <c r="S15" s="57">
        <v>530</v>
      </c>
      <c r="T15" s="40">
        <v>1</v>
      </c>
      <c r="U15" s="40">
        <v>0</v>
      </c>
      <c r="V15" s="40">
        <v>203</v>
      </c>
      <c r="W15" s="40">
        <v>3001</v>
      </c>
      <c r="X15" s="40">
        <v>0</v>
      </c>
      <c r="Y15" s="40">
        <v>0</v>
      </c>
      <c r="Z15" s="40">
        <v>409</v>
      </c>
      <c r="AA15" s="40">
        <v>0</v>
      </c>
      <c r="AB15" s="40">
        <v>0</v>
      </c>
      <c r="AC15" s="40">
        <v>2</v>
      </c>
      <c r="AD15" s="40">
        <v>0</v>
      </c>
      <c r="AE15" s="57">
        <v>56</v>
      </c>
      <c r="AF15" s="57">
        <v>58</v>
      </c>
      <c r="AG15" s="57">
        <v>0</v>
      </c>
      <c r="AH15" s="57">
        <v>3</v>
      </c>
    </row>
    <row r="16" spans="1:34" ht="22.15" customHeight="1">
      <c r="A16" s="40">
        <v>111</v>
      </c>
      <c r="B16" s="40" t="s">
        <v>49</v>
      </c>
      <c r="C16" s="40">
        <v>8</v>
      </c>
      <c r="D16" s="40">
        <v>29</v>
      </c>
      <c r="E16" s="40">
        <v>4</v>
      </c>
      <c r="F16" s="40">
        <v>10</v>
      </c>
      <c r="G16" s="40">
        <v>217</v>
      </c>
      <c r="H16" s="40">
        <v>103</v>
      </c>
      <c r="I16" s="40">
        <v>71</v>
      </c>
      <c r="J16" s="40">
        <v>52</v>
      </c>
      <c r="K16" s="40">
        <v>25</v>
      </c>
      <c r="L16" s="40">
        <v>11</v>
      </c>
      <c r="M16" s="40">
        <v>0</v>
      </c>
      <c r="N16" s="58"/>
      <c r="O16" s="58"/>
      <c r="P16" s="58"/>
      <c r="Q16" s="58"/>
      <c r="R16" s="58"/>
      <c r="S16" s="58"/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7</v>
      </c>
      <c r="AA16" s="40">
        <v>0</v>
      </c>
      <c r="AB16" s="40">
        <v>0</v>
      </c>
      <c r="AC16" s="40">
        <v>2</v>
      </c>
      <c r="AD16" s="40">
        <v>0</v>
      </c>
      <c r="AE16" s="58"/>
      <c r="AF16" s="58"/>
      <c r="AG16" s="58"/>
      <c r="AH16" s="58"/>
    </row>
    <row r="17" spans="1:34" ht="22.15" customHeight="1">
      <c r="A17" s="40">
        <v>111</v>
      </c>
      <c r="B17" s="40" t="s">
        <v>51</v>
      </c>
      <c r="C17" s="40">
        <v>4234</v>
      </c>
      <c r="D17" s="40">
        <v>22</v>
      </c>
      <c r="E17" s="40">
        <v>0</v>
      </c>
      <c r="F17" s="40">
        <v>102</v>
      </c>
      <c r="G17" s="40">
        <v>1185</v>
      </c>
      <c r="H17" s="40">
        <v>582</v>
      </c>
      <c r="I17" s="40">
        <v>163</v>
      </c>
      <c r="J17" s="40">
        <v>40</v>
      </c>
      <c r="K17" s="40">
        <v>10</v>
      </c>
      <c r="L17" s="40">
        <v>3288</v>
      </c>
      <c r="M17" s="40">
        <v>0</v>
      </c>
      <c r="N17" s="58"/>
      <c r="O17" s="58"/>
      <c r="P17" s="58"/>
      <c r="Q17" s="58"/>
      <c r="R17" s="58"/>
      <c r="S17" s="58"/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480</v>
      </c>
      <c r="AA17" s="40">
        <v>0</v>
      </c>
      <c r="AB17" s="40">
        <v>0</v>
      </c>
      <c r="AC17" s="40">
        <v>6</v>
      </c>
      <c r="AD17" s="40">
        <v>1</v>
      </c>
      <c r="AE17" s="58"/>
      <c r="AF17" s="58"/>
      <c r="AG17" s="58"/>
      <c r="AH17" s="58"/>
    </row>
    <row r="18" spans="1:34" ht="22.15" customHeight="1">
      <c r="A18" s="40">
        <v>111</v>
      </c>
      <c r="B18" s="40" t="s">
        <v>53</v>
      </c>
      <c r="C18" s="40">
        <f>(C15+C16-C17)+C22</f>
        <v>28149</v>
      </c>
      <c r="D18" s="41">
        <f t="shared" ref="D18:M18" si="11">(D15+D16-D17)+D22</f>
        <v>12032</v>
      </c>
      <c r="E18" s="41">
        <f t="shared" si="11"/>
        <v>3207</v>
      </c>
      <c r="F18" s="41">
        <f t="shared" si="11"/>
        <v>14038</v>
      </c>
      <c r="G18" s="41">
        <f t="shared" si="11"/>
        <v>43504</v>
      </c>
      <c r="H18" s="41">
        <f t="shared" si="11"/>
        <v>30798</v>
      </c>
      <c r="I18" s="41">
        <f t="shared" si="11"/>
        <v>12664</v>
      </c>
      <c r="J18" s="41">
        <f t="shared" si="11"/>
        <v>37853</v>
      </c>
      <c r="K18" s="41">
        <f t="shared" si="11"/>
        <v>12367</v>
      </c>
      <c r="L18" s="41">
        <f t="shared" si="11"/>
        <v>92144</v>
      </c>
      <c r="M18" s="41">
        <f t="shared" si="11"/>
        <v>0</v>
      </c>
      <c r="N18" s="59"/>
      <c r="O18" s="59"/>
      <c r="P18" s="59"/>
      <c r="Q18" s="59"/>
      <c r="R18" s="59"/>
      <c r="S18" s="59"/>
      <c r="T18" s="40">
        <f>(T15+T16-T17)+T22</f>
        <v>92</v>
      </c>
      <c r="U18" s="41">
        <f t="shared" ref="U18:AD18" si="12">(U15+U16-U17)+U22</f>
        <v>0</v>
      </c>
      <c r="V18" s="41">
        <f t="shared" si="12"/>
        <v>43956</v>
      </c>
      <c r="W18" s="41">
        <f t="shared" si="12"/>
        <v>123063</v>
      </c>
      <c r="X18" s="41">
        <f t="shared" si="12"/>
        <v>2000</v>
      </c>
      <c r="Y18" s="41">
        <f t="shared" si="12"/>
        <v>0</v>
      </c>
      <c r="Z18" s="41">
        <f t="shared" si="12"/>
        <v>37443</v>
      </c>
      <c r="AA18" s="41">
        <f t="shared" si="12"/>
        <v>0</v>
      </c>
      <c r="AB18" s="41">
        <f t="shared" si="12"/>
        <v>6</v>
      </c>
      <c r="AC18" s="41">
        <f t="shared" si="12"/>
        <v>132</v>
      </c>
      <c r="AD18" s="41">
        <f t="shared" si="12"/>
        <v>25</v>
      </c>
      <c r="AE18" s="59"/>
      <c r="AF18" s="59"/>
      <c r="AG18" s="59"/>
      <c r="AH18" s="59"/>
    </row>
    <row r="19" spans="1:34" ht="22.15" customHeight="1">
      <c r="A19" s="37">
        <v>110</v>
      </c>
      <c r="B19" s="19" t="s">
        <v>47</v>
      </c>
      <c r="C19" s="5">
        <v>42</v>
      </c>
      <c r="D19" s="5">
        <v>184</v>
      </c>
      <c r="E19" s="5">
        <v>41</v>
      </c>
      <c r="F19" s="5">
        <v>174</v>
      </c>
      <c r="G19" s="5">
        <v>570</v>
      </c>
      <c r="H19" s="5">
        <v>277</v>
      </c>
      <c r="I19" s="5">
        <v>90</v>
      </c>
      <c r="J19" s="5">
        <v>537</v>
      </c>
      <c r="K19" s="5">
        <v>80</v>
      </c>
      <c r="L19" s="37">
        <v>1254</v>
      </c>
      <c r="M19" s="37">
        <v>0</v>
      </c>
      <c r="N19" s="48">
        <v>369</v>
      </c>
      <c r="O19" s="51">
        <v>10170</v>
      </c>
      <c r="P19" s="48">
        <v>32577</v>
      </c>
      <c r="Q19" s="48">
        <v>653548</v>
      </c>
      <c r="R19" s="54">
        <v>22569061</v>
      </c>
      <c r="S19" s="48">
        <v>540</v>
      </c>
      <c r="T19" s="5">
        <v>1</v>
      </c>
      <c r="U19" s="5">
        <v>0</v>
      </c>
      <c r="V19" s="5">
        <v>478</v>
      </c>
      <c r="W19" s="5">
        <v>3341</v>
      </c>
      <c r="X19" s="37">
        <v>0</v>
      </c>
      <c r="Y19" s="37">
        <v>0</v>
      </c>
      <c r="Z19" s="37">
        <v>233</v>
      </c>
      <c r="AA19" s="19">
        <v>0</v>
      </c>
      <c r="AB19" s="5">
        <v>0</v>
      </c>
      <c r="AC19" s="5">
        <v>0</v>
      </c>
      <c r="AD19" s="5">
        <v>0</v>
      </c>
      <c r="AE19" s="48">
        <v>95</v>
      </c>
      <c r="AF19" s="48">
        <v>29</v>
      </c>
      <c r="AG19" s="48">
        <v>0</v>
      </c>
      <c r="AH19" s="48">
        <v>0</v>
      </c>
    </row>
    <row r="20" spans="1:34" ht="22.15" customHeight="1">
      <c r="A20" s="37">
        <v>110</v>
      </c>
      <c r="B20" s="19" t="s">
        <v>49</v>
      </c>
      <c r="C20" s="5">
        <v>9</v>
      </c>
      <c r="D20" s="5">
        <v>28</v>
      </c>
      <c r="E20" s="5">
        <v>28</v>
      </c>
      <c r="F20" s="5">
        <v>15</v>
      </c>
      <c r="G20" s="5">
        <v>251</v>
      </c>
      <c r="H20" s="5">
        <v>90</v>
      </c>
      <c r="I20" s="5">
        <v>35</v>
      </c>
      <c r="J20" s="5">
        <v>65</v>
      </c>
      <c r="K20" s="5">
        <v>19</v>
      </c>
      <c r="L20" s="37">
        <v>0</v>
      </c>
      <c r="M20" s="37">
        <v>0</v>
      </c>
      <c r="N20" s="49"/>
      <c r="O20" s="52"/>
      <c r="P20" s="49"/>
      <c r="Q20" s="49"/>
      <c r="R20" s="55"/>
      <c r="S20" s="49"/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10</v>
      </c>
      <c r="AA20" s="38">
        <v>0</v>
      </c>
      <c r="AB20" s="37">
        <v>0</v>
      </c>
      <c r="AC20" s="5">
        <v>3</v>
      </c>
      <c r="AD20" s="5">
        <v>0</v>
      </c>
      <c r="AE20" s="49"/>
      <c r="AF20" s="49"/>
      <c r="AG20" s="49"/>
      <c r="AH20" s="49"/>
    </row>
    <row r="21" spans="1:34" ht="22.15" customHeight="1">
      <c r="A21" s="37">
        <v>110</v>
      </c>
      <c r="B21" s="19" t="s">
        <v>51</v>
      </c>
      <c r="C21" s="5">
        <v>847</v>
      </c>
      <c r="D21" s="5">
        <v>360</v>
      </c>
      <c r="E21" s="5">
        <v>52</v>
      </c>
      <c r="F21" s="5">
        <v>1286</v>
      </c>
      <c r="G21" s="5">
        <v>1298</v>
      </c>
      <c r="H21" s="5">
        <v>513</v>
      </c>
      <c r="I21" s="5">
        <v>41</v>
      </c>
      <c r="J21" s="5">
        <v>75</v>
      </c>
      <c r="K21" s="5">
        <v>17</v>
      </c>
      <c r="L21" s="37">
        <v>679</v>
      </c>
      <c r="M21" s="37">
        <v>0</v>
      </c>
      <c r="N21" s="49"/>
      <c r="O21" s="52"/>
      <c r="P21" s="49"/>
      <c r="Q21" s="49"/>
      <c r="R21" s="55"/>
      <c r="S21" s="49"/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3507</v>
      </c>
      <c r="AA21" s="38">
        <v>0</v>
      </c>
      <c r="AB21" s="37">
        <v>0</v>
      </c>
      <c r="AC21" s="5">
        <v>30</v>
      </c>
      <c r="AD21" s="5">
        <v>2</v>
      </c>
      <c r="AE21" s="49"/>
      <c r="AF21" s="49"/>
      <c r="AG21" s="49"/>
      <c r="AH21" s="49"/>
    </row>
    <row r="22" spans="1:34" ht="22.15" customHeight="1">
      <c r="A22" s="37">
        <v>110</v>
      </c>
      <c r="B22" s="19" t="s">
        <v>53</v>
      </c>
      <c r="C22" s="5">
        <f>(C19+C20-C21)+C26</f>
        <v>32326</v>
      </c>
      <c r="D22" s="5">
        <f t="shared" ref="D22:M22" si="13">(D19+D20-D21)+D26</f>
        <v>11840</v>
      </c>
      <c r="E22" s="5">
        <f t="shared" si="13"/>
        <v>3153</v>
      </c>
      <c r="F22" s="5">
        <f t="shared" si="13"/>
        <v>14005</v>
      </c>
      <c r="G22" s="5">
        <f t="shared" si="13"/>
        <v>44120</v>
      </c>
      <c r="H22" s="5">
        <f t="shared" si="13"/>
        <v>30863</v>
      </c>
      <c r="I22" s="5">
        <f t="shared" si="13"/>
        <v>12508</v>
      </c>
      <c r="J22" s="5">
        <f t="shared" si="13"/>
        <v>37265</v>
      </c>
      <c r="K22" s="5">
        <f t="shared" si="13"/>
        <v>12194</v>
      </c>
      <c r="L22" s="5">
        <f t="shared" si="13"/>
        <v>93993</v>
      </c>
      <c r="M22" s="5">
        <f t="shared" si="13"/>
        <v>0</v>
      </c>
      <c r="N22" s="50"/>
      <c r="O22" s="53"/>
      <c r="P22" s="50"/>
      <c r="Q22" s="50"/>
      <c r="R22" s="56"/>
      <c r="S22" s="50"/>
      <c r="T22" s="37">
        <f>(T19+T20-T21)+T26</f>
        <v>91</v>
      </c>
      <c r="U22" s="39">
        <f t="shared" ref="U22:AD22" si="14">(U19+U20-U21)+U26</f>
        <v>0</v>
      </c>
      <c r="V22" s="39">
        <f t="shared" si="14"/>
        <v>43753</v>
      </c>
      <c r="W22" s="39">
        <f t="shared" si="14"/>
        <v>120062</v>
      </c>
      <c r="X22" s="39">
        <f t="shared" si="14"/>
        <v>2000</v>
      </c>
      <c r="Y22" s="39">
        <f t="shared" si="14"/>
        <v>0</v>
      </c>
      <c r="Z22" s="39">
        <f t="shared" si="14"/>
        <v>37507</v>
      </c>
      <c r="AA22" s="39">
        <f t="shared" si="14"/>
        <v>0</v>
      </c>
      <c r="AB22" s="39">
        <f t="shared" si="14"/>
        <v>6</v>
      </c>
      <c r="AC22" s="39">
        <f t="shared" si="14"/>
        <v>134</v>
      </c>
      <c r="AD22" s="39">
        <f t="shared" si="14"/>
        <v>26</v>
      </c>
      <c r="AE22" s="50"/>
      <c r="AF22" s="50"/>
      <c r="AG22" s="50"/>
      <c r="AH22" s="50"/>
    </row>
    <row r="23" spans="1:34" ht="22.15" customHeight="1">
      <c r="A23" s="35">
        <v>109</v>
      </c>
      <c r="B23" s="35" t="s">
        <v>47</v>
      </c>
      <c r="C23" s="35">
        <v>61</v>
      </c>
      <c r="D23" s="35">
        <v>353</v>
      </c>
      <c r="E23" s="35">
        <v>37</v>
      </c>
      <c r="F23" s="35">
        <v>270</v>
      </c>
      <c r="G23" s="35">
        <v>1000</v>
      </c>
      <c r="H23" s="35">
        <v>604</v>
      </c>
      <c r="I23" s="35">
        <v>185</v>
      </c>
      <c r="J23" s="35">
        <v>785</v>
      </c>
      <c r="K23" s="35">
        <v>95</v>
      </c>
      <c r="L23" s="35">
        <v>1927</v>
      </c>
      <c r="M23" s="35">
        <v>0</v>
      </c>
      <c r="N23" s="57">
        <v>340</v>
      </c>
      <c r="O23" s="57">
        <v>17771</v>
      </c>
      <c r="P23" s="57">
        <v>55181</v>
      </c>
      <c r="Q23" s="57">
        <v>631012</v>
      </c>
      <c r="R23" s="57">
        <v>22441053</v>
      </c>
      <c r="S23" s="57">
        <v>517</v>
      </c>
      <c r="T23" s="35">
        <v>0</v>
      </c>
      <c r="U23" s="35">
        <v>0</v>
      </c>
      <c r="V23" s="35">
        <v>0</v>
      </c>
      <c r="W23" s="35">
        <v>3196</v>
      </c>
      <c r="X23" s="35">
        <v>0</v>
      </c>
      <c r="Y23" s="35">
        <v>0</v>
      </c>
      <c r="Z23" s="35">
        <v>744</v>
      </c>
      <c r="AA23" s="35">
        <v>0</v>
      </c>
      <c r="AB23" s="35">
        <v>0</v>
      </c>
      <c r="AC23" s="35">
        <v>1</v>
      </c>
      <c r="AD23" s="35">
        <v>0</v>
      </c>
      <c r="AE23" s="57">
        <v>105</v>
      </c>
      <c r="AF23" s="57">
        <v>53</v>
      </c>
      <c r="AG23" s="57">
        <v>0</v>
      </c>
      <c r="AH23" s="57">
        <v>6</v>
      </c>
    </row>
    <row r="24" spans="1:34" ht="22.15" customHeight="1">
      <c r="A24" s="35">
        <v>109</v>
      </c>
      <c r="B24" s="35" t="s">
        <v>49</v>
      </c>
      <c r="C24" s="35">
        <v>7</v>
      </c>
      <c r="D24" s="35">
        <v>33</v>
      </c>
      <c r="E24" s="35">
        <v>6</v>
      </c>
      <c r="F24" s="35">
        <v>49</v>
      </c>
      <c r="G24" s="35">
        <v>203</v>
      </c>
      <c r="H24" s="35">
        <v>83</v>
      </c>
      <c r="I24" s="35">
        <v>34</v>
      </c>
      <c r="J24" s="35">
        <v>81</v>
      </c>
      <c r="K24" s="35">
        <v>21</v>
      </c>
      <c r="L24" s="35">
        <v>0</v>
      </c>
      <c r="M24" s="35">
        <v>0</v>
      </c>
      <c r="N24" s="58"/>
      <c r="O24" s="58"/>
      <c r="P24" s="58"/>
      <c r="Q24" s="58"/>
      <c r="R24" s="58"/>
      <c r="S24" s="58"/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58"/>
      <c r="AF24" s="58"/>
      <c r="AG24" s="58"/>
      <c r="AH24" s="58"/>
    </row>
    <row r="25" spans="1:34" ht="22.15" customHeight="1">
      <c r="A25" s="35">
        <v>109</v>
      </c>
      <c r="B25" s="35" t="s">
        <v>51</v>
      </c>
      <c r="C25" s="35">
        <v>507</v>
      </c>
      <c r="D25" s="35">
        <v>88</v>
      </c>
      <c r="E25" s="35">
        <v>8</v>
      </c>
      <c r="F25" s="35">
        <v>439</v>
      </c>
      <c r="G25" s="35">
        <v>927</v>
      </c>
      <c r="H25" s="35">
        <v>473</v>
      </c>
      <c r="I25" s="35">
        <v>118</v>
      </c>
      <c r="J25" s="35">
        <v>27</v>
      </c>
      <c r="K25" s="35">
        <v>44</v>
      </c>
      <c r="L25" s="35">
        <v>426</v>
      </c>
      <c r="M25" s="35">
        <v>0</v>
      </c>
      <c r="N25" s="58"/>
      <c r="O25" s="58"/>
      <c r="P25" s="58"/>
      <c r="Q25" s="58"/>
      <c r="R25" s="58"/>
      <c r="S25" s="58"/>
      <c r="T25" s="35">
        <v>0</v>
      </c>
      <c r="U25" s="35">
        <v>0</v>
      </c>
      <c r="V25" s="35">
        <v>1254</v>
      </c>
      <c r="W25" s="35">
        <v>0</v>
      </c>
      <c r="X25" s="35">
        <v>0</v>
      </c>
      <c r="Y25" s="35">
        <v>0</v>
      </c>
      <c r="Z25" s="35">
        <v>1315</v>
      </c>
      <c r="AA25" s="35">
        <v>0</v>
      </c>
      <c r="AB25" s="35">
        <v>7</v>
      </c>
      <c r="AC25" s="35">
        <v>17</v>
      </c>
      <c r="AD25" s="35">
        <v>1</v>
      </c>
      <c r="AE25" s="58"/>
      <c r="AF25" s="58"/>
      <c r="AG25" s="58"/>
      <c r="AH25" s="58"/>
    </row>
    <row r="26" spans="1:34" ht="22.15" customHeight="1">
      <c r="A26" s="35">
        <v>109</v>
      </c>
      <c r="B26" s="35" t="s">
        <v>53</v>
      </c>
      <c r="C26" s="35">
        <f>(C23+C24-C25)+C30</f>
        <v>33122</v>
      </c>
      <c r="D26" s="36">
        <f t="shared" ref="D26:M26" si="15">(D23+D24-D25)+D30</f>
        <v>11988</v>
      </c>
      <c r="E26" s="36">
        <f t="shared" si="15"/>
        <v>3136</v>
      </c>
      <c r="F26" s="36">
        <f t="shared" si="15"/>
        <v>15102</v>
      </c>
      <c r="G26" s="36">
        <f t="shared" si="15"/>
        <v>44597</v>
      </c>
      <c r="H26" s="36">
        <f t="shared" si="15"/>
        <v>31009</v>
      </c>
      <c r="I26" s="36">
        <f t="shared" si="15"/>
        <v>12424</v>
      </c>
      <c r="J26" s="36">
        <f t="shared" si="15"/>
        <v>36738</v>
      </c>
      <c r="K26" s="36">
        <f t="shared" si="15"/>
        <v>12112</v>
      </c>
      <c r="L26" s="36">
        <f t="shared" si="15"/>
        <v>93418</v>
      </c>
      <c r="M26" s="36">
        <f t="shared" si="15"/>
        <v>0</v>
      </c>
      <c r="N26" s="59"/>
      <c r="O26" s="59"/>
      <c r="P26" s="59"/>
      <c r="Q26" s="59"/>
      <c r="R26" s="59"/>
      <c r="S26" s="59"/>
      <c r="T26" s="35">
        <f>(T23+T24-T25)+T30</f>
        <v>90</v>
      </c>
      <c r="U26" s="36">
        <f t="shared" ref="U26:AA26" si="16">(U23+U24-U25)+U30</f>
        <v>0</v>
      </c>
      <c r="V26" s="36">
        <f t="shared" si="16"/>
        <v>43275</v>
      </c>
      <c r="W26" s="36">
        <f t="shared" si="16"/>
        <v>116721</v>
      </c>
      <c r="X26" s="36">
        <f t="shared" si="16"/>
        <v>2000</v>
      </c>
      <c r="Y26" s="36">
        <f t="shared" si="16"/>
        <v>0</v>
      </c>
      <c r="Z26" s="36">
        <f t="shared" si="16"/>
        <v>40771</v>
      </c>
      <c r="AA26" s="36">
        <f t="shared" si="16"/>
        <v>0</v>
      </c>
      <c r="AB26" s="36">
        <f t="shared" ref="AB26" si="17">(AB23+AB24-AB25)+AB30</f>
        <v>6</v>
      </c>
      <c r="AC26" s="36">
        <f t="shared" ref="AC26" si="18">(AC23+AC24-AC25)+AC30</f>
        <v>161</v>
      </c>
      <c r="AD26" s="36">
        <f t="shared" ref="AD26" si="19">(AD23+AD24-AD25)+AD30</f>
        <v>28</v>
      </c>
      <c r="AE26" s="59"/>
      <c r="AF26" s="59"/>
      <c r="AG26" s="59"/>
      <c r="AH26" s="59"/>
    </row>
    <row r="27" spans="1:34" ht="22.15" customHeight="1">
      <c r="A27" s="32">
        <v>108</v>
      </c>
      <c r="B27" s="19" t="s">
        <v>47</v>
      </c>
      <c r="C27" s="5">
        <v>74</v>
      </c>
      <c r="D27" s="5">
        <v>357</v>
      </c>
      <c r="E27" s="5">
        <v>28</v>
      </c>
      <c r="F27" s="5">
        <v>288</v>
      </c>
      <c r="G27" s="5">
        <v>963</v>
      </c>
      <c r="H27" s="5">
        <v>703</v>
      </c>
      <c r="I27" s="5">
        <v>243</v>
      </c>
      <c r="J27" s="5">
        <v>1122</v>
      </c>
      <c r="K27" s="5">
        <v>215</v>
      </c>
      <c r="L27" s="32">
        <v>1497</v>
      </c>
      <c r="M27" s="32">
        <v>0</v>
      </c>
      <c r="N27" s="48">
        <v>340</v>
      </c>
      <c r="O27" s="51">
        <v>17927</v>
      </c>
      <c r="P27" s="48">
        <v>62269</v>
      </c>
      <c r="Q27" s="48">
        <v>620521</v>
      </c>
      <c r="R27" s="54">
        <v>22317189</v>
      </c>
      <c r="S27" s="48">
        <v>609</v>
      </c>
      <c r="T27" s="5">
        <v>0</v>
      </c>
      <c r="U27" s="5">
        <v>0</v>
      </c>
      <c r="V27" s="5">
        <v>0</v>
      </c>
      <c r="W27" s="5">
        <v>3385</v>
      </c>
      <c r="X27" s="32">
        <v>0</v>
      </c>
      <c r="Y27" s="32">
        <v>0</v>
      </c>
      <c r="Z27" s="32">
        <v>382</v>
      </c>
      <c r="AA27" s="19">
        <v>0</v>
      </c>
      <c r="AB27" s="5">
        <v>0</v>
      </c>
      <c r="AC27" s="5">
        <v>0</v>
      </c>
      <c r="AD27" s="5">
        <v>0</v>
      </c>
      <c r="AE27" s="48">
        <v>162</v>
      </c>
      <c r="AF27" s="48">
        <v>91</v>
      </c>
      <c r="AG27" s="48">
        <v>0</v>
      </c>
      <c r="AH27" s="48">
        <v>0</v>
      </c>
    </row>
    <row r="28" spans="1:34" ht="22.15" customHeight="1">
      <c r="A28" s="32">
        <v>108</v>
      </c>
      <c r="B28" s="19" t="s">
        <v>49</v>
      </c>
      <c r="C28" s="5">
        <v>10</v>
      </c>
      <c r="D28" s="5">
        <v>43</v>
      </c>
      <c r="E28" s="5">
        <v>1</v>
      </c>
      <c r="F28" s="5">
        <v>19</v>
      </c>
      <c r="G28" s="5">
        <v>205</v>
      </c>
      <c r="H28" s="5">
        <v>137</v>
      </c>
      <c r="I28" s="5">
        <v>35</v>
      </c>
      <c r="J28" s="5">
        <v>134</v>
      </c>
      <c r="K28" s="5">
        <v>18</v>
      </c>
      <c r="L28" s="32">
        <v>7</v>
      </c>
      <c r="M28" s="32">
        <v>0</v>
      </c>
      <c r="N28" s="49"/>
      <c r="O28" s="52"/>
      <c r="P28" s="49"/>
      <c r="Q28" s="49"/>
      <c r="R28" s="55"/>
      <c r="S28" s="49"/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3">
        <v>0</v>
      </c>
      <c r="AB28" s="32">
        <v>0</v>
      </c>
      <c r="AC28" s="5">
        <v>0</v>
      </c>
      <c r="AD28" s="5">
        <v>0</v>
      </c>
      <c r="AE28" s="49"/>
      <c r="AF28" s="49"/>
      <c r="AG28" s="49"/>
      <c r="AH28" s="49"/>
    </row>
    <row r="29" spans="1:34" ht="22.15" customHeight="1">
      <c r="A29" s="32">
        <v>108</v>
      </c>
      <c r="B29" s="19" t="s">
        <v>51</v>
      </c>
      <c r="C29" s="5">
        <v>147</v>
      </c>
      <c r="D29" s="5">
        <v>0</v>
      </c>
      <c r="E29" s="5">
        <v>0</v>
      </c>
      <c r="F29" s="5">
        <v>657</v>
      </c>
      <c r="G29" s="5">
        <v>518</v>
      </c>
      <c r="H29" s="5">
        <v>39</v>
      </c>
      <c r="I29" s="5">
        <v>0</v>
      </c>
      <c r="J29" s="5">
        <v>0</v>
      </c>
      <c r="K29" s="5">
        <v>0</v>
      </c>
      <c r="L29" s="32">
        <v>196</v>
      </c>
      <c r="M29" s="32">
        <v>0</v>
      </c>
      <c r="N29" s="49"/>
      <c r="O29" s="52"/>
      <c r="P29" s="49"/>
      <c r="Q29" s="49"/>
      <c r="R29" s="55"/>
      <c r="S29" s="49"/>
      <c r="T29" s="32">
        <v>0</v>
      </c>
      <c r="U29" s="32">
        <v>0</v>
      </c>
      <c r="V29" s="32">
        <v>301</v>
      </c>
      <c r="W29" s="32">
        <v>0</v>
      </c>
      <c r="X29" s="32">
        <v>0</v>
      </c>
      <c r="Y29" s="32">
        <v>0</v>
      </c>
      <c r="Z29" s="32">
        <v>1385</v>
      </c>
      <c r="AA29" s="33">
        <v>0</v>
      </c>
      <c r="AB29" s="32">
        <v>2</v>
      </c>
      <c r="AC29" s="5">
        <v>19</v>
      </c>
      <c r="AD29" s="5">
        <v>0</v>
      </c>
      <c r="AE29" s="49"/>
      <c r="AF29" s="49"/>
      <c r="AG29" s="49"/>
      <c r="AH29" s="49"/>
    </row>
    <row r="30" spans="1:34" ht="22.15" customHeight="1">
      <c r="A30" s="32">
        <v>108</v>
      </c>
      <c r="B30" s="19" t="s">
        <v>53</v>
      </c>
      <c r="C30" s="5">
        <f>(C27+C28-C29)+C34</f>
        <v>33561</v>
      </c>
      <c r="D30" s="5">
        <f t="shared" ref="D30:M30" si="20">(D27+D28-D29)+D34</f>
        <v>11690</v>
      </c>
      <c r="E30" s="5">
        <f t="shared" si="20"/>
        <v>3101</v>
      </c>
      <c r="F30" s="5">
        <f t="shared" si="20"/>
        <v>15222</v>
      </c>
      <c r="G30" s="5">
        <f t="shared" si="20"/>
        <v>44321</v>
      </c>
      <c r="H30" s="5">
        <f t="shared" si="20"/>
        <v>30795</v>
      </c>
      <c r="I30" s="5">
        <f t="shared" si="20"/>
        <v>12323</v>
      </c>
      <c r="J30" s="5">
        <f t="shared" si="20"/>
        <v>35899</v>
      </c>
      <c r="K30" s="5">
        <f t="shared" si="20"/>
        <v>12040</v>
      </c>
      <c r="L30" s="5">
        <f t="shared" si="20"/>
        <v>91917</v>
      </c>
      <c r="M30" s="5">
        <f t="shared" si="20"/>
        <v>0</v>
      </c>
      <c r="N30" s="50"/>
      <c r="O30" s="53"/>
      <c r="P30" s="50"/>
      <c r="Q30" s="50"/>
      <c r="R30" s="56"/>
      <c r="S30" s="50"/>
      <c r="T30" s="32">
        <f>(T27+T28-T29)+T34</f>
        <v>90</v>
      </c>
      <c r="U30" s="34">
        <f t="shared" ref="U30:AD30" si="21">(U27+U28-U29)+U34</f>
        <v>0</v>
      </c>
      <c r="V30" s="34">
        <f t="shared" si="21"/>
        <v>44529</v>
      </c>
      <c r="W30" s="34">
        <f t="shared" si="21"/>
        <v>113525</v>
      </c>
      <c r="X30" s="34">
        <f t="shared" si="21"/>
        <v>2000</v>
      </c>
      <c r="Y30" s="34">
        <f t="shared" si="21"/>
        <v>0</v>
      </c>
      <c r="Z30" s="34">
        <f t="shared" si="21"/>
        <v>41342</v>
      </c>
      <c r="AA30" s="34">
        <f t="shared" si="21"/>
        <v>0</v>
      </c>
      <c r="AB30" s="34">
        <f t="shared" si="21"/>
        <v>13</v>
      </c>
      <c r="AC30" s="34">
        <f t="shared" si="21"/>
        <v>177</v>
      </c>
      <c r="AD30" s="34">
        <f t="shared" si="21"/>
        <v>29</v>
      </c>
      <c r="AE30" s="50"/>
      <c r="AF30" s="50"/>
      <c r="AG30" s="50"/>
      <c r="AH30" s="50"/>
    </row>
    <row r="31" spans="1:34" ht="22.15" customHeight="1">
      <c r="A31" s="30">
        <v>107</v>
      </c>
      <c r="B31" s="30" t="s">
        <v>47</v>
      </c>
      <c r="C31" s="30">
        <v>117</v>
      </c>
      <c r="D31" s="30">
        <v>408</v>
      </c>
      <c r="E31" s="30">
        <v>32</v>
      </c>
      <c r="F31" s="30">
        <v>421</v>
      </c>
      <c r="G31" s="30">
        <v>1360</v>
      </c>
      <c r="H31" s="30">
        <v>835</v>
      </c>
      <c r="I31" s="30">
        <v>196</v>
      </c>
      <c r="J31" s="30">
        <v>737</v>
      </c>
      <c r="K31" s="30">
        <v>179</v>
      </c>
      <c r="L31" s="30">
        <v>1357</v>
      </c>
      <c r="M31" s="30">
        <v>0</v>
      </c>
      <c r="N31" s="57">
        <v>340</v>
      </c>
      <c r="O31" s="57">
        <v>18595</v>
      </c>
      <c r="P31" s="57">
        <v>62085</v>
      </c>
      <c r="Q31" s="57">
        <v>611385</v>
      </c>
      <c r="R31" s="57">
        <v>21896156</v>
      </c>
      <c r="S31" s="57">
        <v>649</v>
      </c>
      <c r="T31" s="30">
        <v>0</v>
      </c>
      <c r="U31" s="30">
        <v>0</v>
      </c>
      <c r="V31" s="30">
        <v>0</v>
      </c>
      <c r="W31" s="30">
        <v>3581</v>
      </c>
      <c r="X31" s="30">
        <v>0</v>
      </c>
      <c r="Y31" s="30">
        <v>0</v>
      </c>
      <c r="Z31" s="30">
        <v>443</v>
      </c>
      <c r="AA31" s="30">
        <v>0</v>
      </c>
      <c r="AB31" s="30">
        <v>0</v>
      </c>
      <c r="AC31" s="30">
        <v>0</v>
      </c>
      <c r="AD31" s="30">
        <v>0</v>
      </c>
      <c r="AE31" s="57">
        <f>179+125</f>
        <v>304</v>
      </c>
      <c r="AF31" s="57">
        <f>76+35</f>
        <v>111</v>
      </c>
      <c r="AG31" s="57">
        <v>0</v>
      </c>
      <c r="AH31" s="57">
        <v>4</v>
      </c>
    </row>
    <row r="32" spans="1:34" ht="22.15" customHeight="1">
      <c r="A32" s="30">
        <v>107</v>
      </c>
      <c r="B32" s="30" t="s">
        <v>49</v>
      </c>
      <c r="C32" s="30">
        <v>11</v>
      </c>
      <c r="D32" s="30">
        <v>35</v>
      </c>
      <c r="E32" s="30">
        <v>12</v>
      </c>
      <c r="F32" s="30">
        <v>15</v>
      </c>
      <c r="G32" s="30">
        <v>264</v>
      </c>
      <c r="H32" s="30">
        <v>158</v>
      </c>
      <c r="I32" s="30">
        <v>47</v>
      </c>
      <c r="J32" s="30">
        <v>60</v>
      </c>
      <c r="K32" s="30">
        <v>45</v>
      </c>
      <c r="L32" s="30">
        <v>2</v>
      </c>
      <c r="M32" s="30">
        <v>0</v>
      </c>
      <c r="N32" s="58"/>
      <c r="O32" s="58"/>
      <c r="P32" s="58"/>
      <c r="Q32" s="58"/>
      <c r="R32" s="58"/>
      <c r="S32" s="58"/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4</v>
      </c>
      <c r="AD32" s="30">
        <v>0</v>
      </c>
      <c r="AE32" s="58"/>
      <c r="AF32" s="58"/>
      <c r="AG32" s="58"/>
      <c r="AH32" s="58"/>
    </row>
    <row r="33" spans="1:34" ht="22.15" customHeight="1">
      <c r="A33" s="30">
        <v>107</v>
      </c>
      <c r="B33" s="30" t="s">
        <v>51</v>
      </c>
      <c r="C33" s="30">
        <v>678</v>
      </c>
      <c r="D33" s="30">
        <v>5</v>
      </c>
      <c r="E33" s="30">
        <v>1</v>
      </c>
      <c r="F33" s="30">
        <v>0</v>
      </c>
      <c r="G33" s="30">
        <v>56</v>
      </c>
      <c r="H33" s="30">
        <v>31</v>
      </c>
      <c r="I33" s="30">
        <v>66</v>
      </c>
      <c r="J33" s="30">
        <v>4</v>
      </c>
      <c r="K33" s="30">
        <v>2</v>
      </c>
      <c r="L33" s="30">
        <v>0</v>
      </c>
      <c r="M33" s="30">
        <v>0</v>
      </c>
      <c r="N33" s="58"/>
      <c r="O33" s="58"/>
      <c r="P33" s="58"/>
      <c r="Q33" s="58"/>
      <c r="R33" s="58"/>
      <c r="S33" s="58"/>
      <c r="T33" s="30">
        <v>2</v>
      </c>
      <c r="U33" s="30">
        <v>0</v>
      </c>
      <c r="V33" s="30">
        <v>709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3</v>
      </c>
      <c r="AD33" s="30">
        <v>0</v>
      </c>
      <c r="AE33" s="58"/>
      <c r="AF33" s="58"/>
      <c r="AG33" s="58"/>
      <c r="AH33" s="58"/>
    </row>
    <row r="34" spans="1:34" ht="22.15" customHeight="1">
      <c r="A34" s="30">
        <v>107</v>
      </c>
      <c r="B34" s="30" t="s">
        <v>53</v>
      </c>
      <c r="C34" s="30">
        <f>(C31+C32-C33)+C38</f>
        <v>33624</v>
      </c>
      <c r="D34" s="31">
        <f t="shared" ref="D34:M34" si="22">(D31+D32-D33)+D38</f>
        <v>11290</v>
      </c>
      <c r="E34" s="31">
        <f t="shared" si="22"/>
        <v>3072</v>
      </c>
      <c r="F34" s="31">
        <f t="shared" si="22"/>
        <v>15572</v>
      </c>
      <c r="G34" s="31">
        <f t="shared" si="22"/>
        <v>43671</v>
      </c>
      <c r="H34" s="31">
        <f t="shared" si="22"/>
        <v>29994</v>
      </c>
      <c r="I34" s="31">
        <f t="shared" si="22"/>
        <v>12045</v>
      </c>
      <c r="J34" s="31">
        <f t="shared" si="22"/>
        <v>34643</v>
      </c>
      <c r="K34" s="31">
        <f t="shared" si="22"/>
        <v>11807</v>
      </c>
      <c r="L34" s="31">
        <f t="shared" si="22"/>
        <v>90609</v>
      </c>
      <c r="M34" s="31">
        <f t="shared" si="22"/>
        <v>0</v>
      </c>
      <c r="N34" s="59"/>
      <c r="O34" s="59"/>
      <c r="P34" s="59"/>
      <c r="Q34" s="59"/>
      <c r="R34" s="59"/>
      <c r="S34" s="59"/>
      <c r="T34" s="30">
        <f>(T31+T32-T33)+T38</f>
        <v>90</v>
      </c>
      <c r="U34" s="31">
        <f>(U31+U32-U33)+U38</f>
        <v>0</v>
      </c>
      <c r="V34" s="31">
        <f>(V31+V32-V33)+V38</f>
        <v>44830</v>
      </c>
      <c r="W34" s="31">
        <f>(W31+W32-W33)+W38</f>
        <v>110140</v>
      </c>
      <c r="X34" s="31">
        <f t="shared" ref="X34:AD34" si="23">(X31+X32-X33)+X38</f>
        <v>2000</v>
      </c>
      <c r="Y34" s="31">
        <f t="shared" si="23"/>
        <v>0</v>
      </c>
      <c r="Z34" s="31">
        <f t="shared" si="23"/>
        <v>42345</v>
      </c>
      <c r="AA34" s="31">
        <f t="shared" si="23"/>
        <v>0</v>
      </c>
      <c r="AB34" s="31">
        <f t="shared" si="23"/>
        <v>15</v>
      </c>
      <c r="AC34" s="31">
        <f t="shared" si="23"/>
        <v>196</v>
      </c>
      <c r="AD34" s="31">
        <f t="shared" si="23"/>
        <v>29</v>
      </c>
      <c r="AE34" s="59"/>
      <c r="AF34" s="59"/>
      <c r="AG34" s="59"/>
      <c r="AH34" s="59"/>
    </row>
    <row r="35" spans="1:34" ht="22.15" customHeight="1">
      <c r="A35" s="29">
        <v>106</v>
      </c>
      <c r="B35" s="19" t="s">
        <v>47</v>
      </c>
      <c r="C35" s="5">
        <v>99</v>
      </c>
      <c r="D35" s="5">
        <v>541</v>
      </c>
      <c r="E35" s="5">
        <v>27</v>
      </c>
      <c r="F35" s="5">
        <v>624</v>
      </c>
      <c r="G35" s="5">
        <v>2028</v>
      </c>
      <c r="H35" s="5">
        <v>973</v>
      </c>
      <c r="I35" s="5">
        <v>250</v>
      </c>
      <c r="J35" s="5">
        <v>942</v>
      </c>
      <c r="K35" s="5">
        <v>143</v>
      </c>
      <c r="L35" s="26">
        <v>1561</v>
      </c>
      <c r="M35" s="26">
        <v>0</v>
      </c>
      <c r="N35" s="48">
        <v>340</v>
      </c>
      <c r="O35" s="51">
        <f>21031+11018</f>
        <v>32049</v>
      </c>
      <c r="P35" s="48">
        <f>75011+11018</f>
        <v>86029</v>
      </c>
      <c r="Q35" s="48">
        <v>610622</v>
      </c>
      <c r="R35" s="54">
        <v>22205750</v>
      </c>
      <c r="S35" s="48">
        <v>484</v>
      </c>
      <c r="T35" s="5">
        <v>2</v>
      </c>
      <c r="U35" s="5">
        <v>0</v>
      </c>
      <c r="V35" s="5">
        <v>0</v>
      </c>
      <c r="W35" s="5">
        <v>3293</v>
      </c>
      <c r="X35" s="26">
        <v>0</v>
      </c>
      <c r="Y35" s="26">
        <v>0</v>
      </c>
      <c r="Z35" s="26">
        <v>572</v>
      </c>
      <c r="AA35" s="19">
        <v>0</v>
      </c>
      <c r="AB35" s="5">
        <v>0</v>
      </c>
      <c r="AC35" s="5">
        <v>2</v>
      </c>
      <c r="AD35" s="5">
        <v>0</v>
      </c>
      <c r="AE35" s="48">
        <f>219+275</f>
        <v>494</v>
      </c>
      <c r="AF35" s="48">
        <f>88+83</f>
        <v>171</v>
      </c>
      <c r="AG35" s="48">
        <v>0</v>
      </c>
      <c r="AH35" s="48">
        <v>1</v>
      </c>
    </row>
    <row r="36" spans="1:34" ht="22.15" customHeight="1">
      <c r="A36" s="29">
        <v>106</v>
      </c>
      <c r="B36" s="19" t="s">
        <v>49</v>
      </c>
      <c r="C36" s="5">
        <v>5</v>
      </c>
      <c r="D36" s="5">
        <v>31</v>
      </c>
      <c r="E36" s="5">
        <v>0</v>
      </c>
      <c r="F36" s="5">
        <v>13</v>
      </c>
      <c r="G36" s="5">
        <v>259</v>
      </c>
      <c r="H36" s="5">
        <v>95</v>
      </c>
      <c r="I36" s="5">
        <v>23</v>
      </c>
      <c r="J36" s="5">
        <v>45</v>
      </c>
      <c r="K36" s="5">
        <v>10</v>
      </c>
      <c r="L36" s="26">
        <v>3</v>
      </c>
      <c r="M36" s="26">
        <v>0</v>
      </c>
      <c r="N36" s="49"/>
      <c r="O36" s="52"/>
      <c r="P36" s="49"/>
      <c r="Q36" s="49"/>
      <c r="R36" s="55"/>
      <c r="S36" s="49"/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49</v>
      </c>
      <c r="AA36" s="27">
        <v>0</v>
      </c>
      <c r="AB36" s="26">
        <v>0</v>
      </c>
      <c r="AC36" s="5">
        <v>1</v>
      </c>
      <c r="AD36" s="5">
        <v>0</v>
      </c>
      <c r="AE36" s="49"/>
      <c r="AF36" s="49"/>
      <c r="AG36" s="49"/>
      <c r="AH36" s="49"/>
    </row>
    <row r="37" spans="1:34" ht="22.15" customHeight="1">
      <c r="A37" s="26">
        <v>106</v>
      </c>
      <c r="B37" s="19" t="s">
        <v>51</v>
      </c>
      <c r="C37" s="5">
        <v>1287</v>
      </c>
      <c r="D37" s="5">
        <v>5</v>
      </c>
      <c r="E37" s="5">
        <v>14</v>
      </c>
      <c r="F37" s="5">
        <v>635</v>
      </c>
      <c r="G37" s="5">
        <v>55</v>
      </c>
      <c r="H37" s="5">
        <v>77</v>
      </c>
      <c r="I37" s="5">
        <v>32</v>
      </c>
      <c r="J37" s="5">
        <v>23</v>
      </c>
      <c r="K37" s="5">
        <v>17</v>
      </c>
      <c r="L37" s="26">
        <v>0</v>
      </c>
      <c r="M37" s="26">
        <v>0</v>
      </c>
      <c r="N37" s="49"/>
      <c r="O37" s="52"/>
      <c r="P37" s="49"/>
      <c r="Q37" s="49"/>
      <c r="R37" s="55"/>
      <c r="S37" s="49"/>
      <c r="T37" s="26">
        <v>0</v>
      </c>
      <c r="U37" s="26">
        <v>0</v>
      </c>
      <c r="V37" s="26">
        <v>31</v>
      </c>
      <c r="W37" s="26">
        <v>0</v>
      </c>
      <c r="X37" s="26">
        <v>0</v>
      </c>
      <c r="Y37" s="26">
        <v>0</v>
      </c>
      <c r="Z37" s="26">
        <v>104</v>
      </c>
      <c r="AA37" s="27">
        <v>0</v>
      </c>
      <c r="AB37" s="26">
        <v>0</v>
      </c>
      <c r="AC37" s="5">
        <v>19</v>
      </c>
      <c r="AD37" s="5">
        <v>0</v>
      </c>
      <c r="AE37" s="49"/>
      <c r="AF37" s="49"/>
      <c r="AG37" s="49"/>
      <c r="AH37" s="49"/>
    </row>
    <row r="38" spans="1:34" ht="22.15" customHeight="1">
      <c r="A38" s="26">
        <v>106</v>
      </c>
      <c r="B38" s="19" t="s">
        <v>53</v>
      </c>
      <c r="C38" s="5">
        <f>(C35+C36-C37)+C42</f>
        <v>34174</v>
      </c>
      <c r="D38" s="5">
        <f t="shared" ref="D38:M38" si="24">(D35+D36-D37)+D42</f>
        <v>10852</v>
      </c>
      <c r="E38" s="5">
        <f t="shared" si="24"/>
        <v>3029</v>
      </c>
      <c r="F38" s="5">
        <f t="shared" si="24"/>
        <v>15136</v>
      </c>
      <c r="G38" s="5">
        <f t="shared" si="24"/>
        <v>42103</v>
      </c>
      <c r="H38" s="5">
        <f t="shared" si="24"/>
        <v>29032</v>
      </c>
      <c r="I38" s="5">
        <f t="shared" si="24"/>
        <v>11868</v>
      </c>
      <c r="J38" s="5">
        <f t="shared" si="24"/>
        <v>33850</v>
      </c>
      <c r="K38" s="5">
        <f t="shared" si="24"/>
        <v>11585</v>
      </c>
      <c r="L38" s="5">
        <f t="shared" si="24"/>
        <v>89250</v>
      </c>
      <c r="M38" s="5">
        <f t="shared" si="24"/>
        <v>0</v>
      </c>
      <c r="N38" s="50"/>
      <c r="O38" s="53"/>
      <c r="P38" s="50"/>
      <c r="Q38" s="50"/>
      <c r="R38" s="56"/>
      <c r="S38" s="50"/>
      <c r="T38" s="26">
        <f>(T35+T36-T37)+T42</f>
        <v>92</v>
      </c>
      <c r="U38" s="28">
        <f>(U35+U36-U37)+U42</f>
        <v>0</v>
      </c>
      <c r="V38" s="28">
        <f>(V35+V36-V37)+V42</f>
        <v>45539</v>
      </c>
      <c r="W38" s="28">
        <f>(W35+W36-W37)+W42</f>
        <v>106559</v>
      </c>
      <c r="X38" s="28">
        <f t="shared" ref="X38:AD38" si="25">(X35+X36-X37)+X42</f>
        <v>2000</v>
      </c>
      <c r="Y38" s="28">
        <f t="shared" si="25"/>
        <v>0</v>
      </c>
      <c r="Z38" s="28">
        <f t="shared" si="25"/>
        <v>41902</v>
      </c>
      <c r="AA38" s="28">
        <f t="shared" si="25"/>
        <v>0</v>
      </c>
      <c r="AB38" s="28">
        <f t="shared" si="25"/>
        <v>15</v>
      </c>
      <c r="AC38" s="28">
        <f t="shared" si="25"/>
        <v>195</v>
      </c>
      <c r="AD38" s="28">
        <f t="shared" si="25"/>
        <v>29</v>
      </c>
      <c r="AE38" s="50"/>
      <c r="AF38" s="50"/>
      <c r="AG38" s="50"/>
      <c r="AH38" s="50"/>
    </row>
    <row r="39" spans="1:34" ht="22.15" customHeight="1">
      <c r="A39" s="24">
        <v>105</v>
      </c>
      <c r="B39" s="24" t="s">
        <v>47</v>
      </c>
      <c r="C39" s="10">
        <v>86</v>
      </c>
      <c r="D39" s="10">
        <v>242</v>
      </c>
      <c r="E39" s="10">
        <v>43</v>
      </c>
      <c r="F39" s="10">
        <v>176</v>
      </c>
      <c r="G39" s="10">
        <v>1117</v>
      </c>
      <c r="H39" s="10">
        <v>713</v>
      </c>
      <c r="I39" s="10">
        <v>306</v>
      </c>
      <c r="J39" s="10">
        <v>891</v>
      </c>
      <c r="K39" s="10">
        <v>90</v>
      </c>
      <c r="L39" s="24">
        <v>1500</v>
      </c>
      <c r="M39" s="24">
        <v>0</v>
      </c>
      <c r="N39" s="57">
        <v>340</v>
      </c>
      <c r="O39" s="57">
        <v>24365</v>
      </c>
      <c r="P39" s="57">
        <v>83126</v>
      </c>
      <c r="Q39" s="57">
        <v>121551</v>
      </c>
      <c r="R39" s="57">
        <v>21476513</v>
      </c>
      <c r="S39" s="57">
        <v>471</v>
      </c>
      <c r="T39" s="24">
        <v>1</v>
      </c>
      <c r="U39" s="24">
        <v>0</v>
      </c>
      <c r="V39" s="24">
        <v>6055</v>
      </c>
      <c r="W39" s="24">
        <v>3247</v>
      </c>
      <c r="X39" s="10">
        <v>0</v>
      </c>
      <c r="Y39" s="10">
        <v>0</v>
      </c>
      <c r="Z39" s="24">
        <v>381</v>
      </c>
      <c r="AA39" s="24">
        <v>0</v>
      </c>
      <c r="AB39" s="24">
        <v>0</v>
      </c>
      <c r="AC39" s="10">
        <v>0</v>
      </c>
      <c r="AD39" s="10">
        <v>0</v>
      </c>
      <c r="AE39" s="57">
        <v>752</v>
      </c>
      <c r="AF39" s="57">
        <v>273</v>
      </c>
      <c r="AG39" s="57">
        <v>0</v>
      </c>
      <c r="AH39" s="57">
        <v>0</v>
      </c>
    </row>
    <row r="40" spans="1:34" ht="22.15" customHeight="1">
      <c r="A40" s="24">
        <v>105</v>
      </c>
      <c r="B40" s="24" t="s">
        <v>49</v>
      </c>
      <c r="C40" s="10">
        <v>3</v>
      </c>
      <c r="D40" s="10">
        <v>33</v>
      </c>
      <c r="E40" s="10">
        <v>6</v>
      </c>
      <c r="F40" s="10">
        <v>3</v>
      </c>
      <c r="G40" s="10">
        <v>251</v>
      </c>
      <c r="H40" s="10">
        <v>97</v>
      </c>
      <c r="I40" s="10">
        <v>23</v>
      </c>
      <c r="J40" s="10">
        <v>32</v>
      </c>
      <c r="K40" s="10">
        <v>21</v>
      </c>
      <c r="L40" s="24">
        <v>2</v>
      </c>
      <c r="M40" s="24">
        <v>0</v>
      </c>
      <c r="N40" s="58"/>
      <c r="O40" s="58"/>
      <c r="P40" s="58"/>
      <c r="Q40" s="58"/>
      <c r="R40" s="58"/>
      <c r="S40" s="58"/>
      <c r="T40" s="24">
        <v>0</v>
      </c>
      <c r="U40" s="24">
        <v>0</v>
      </c>
      <c r="V40" s="24">
        <v>0</v>
      </c>
      <c r="W40" s="24">
        <v>0</v>
      </c>
      <c r="X40" s="10">
        <v>0</v>
      </c>
      <c r="Y40" s="10">
        <v>0</v>
      </c>
      <c r="Z40" s="24">
        <v>0</v>
      </c>
      <c r="AA40" s="24">
        <v>0</v>
      </c>
      <c r="AB40" s="24">
        <v>0</v>
      </c>
      <c r="AC40" s="10">
        <v>3</v>
      </c>
      <c r="AD40" s="10">
        <v>5</v>
      </c>
      <c r="AE40" s="58"/>
      <c r="AF40" s="58"/>
      <c r="AG40" s="58"/>
      <c r="AH40" s="58"/>
    </row>
    <row r="41" spans="1:34" ht="22.15" customHeight="1">
      <c r="A41" s="24">
        <v>105</v>
      </c>
      <c r="B41" s="24" t="s">
        <v>51</v>
      </c>
      <c r="C41" s="10">
        <v>13</v>
      </c>
      <c r="D41" s="10">
        <v>1</v>
      </c>
      <c r="E41" s="10">
        <v>0</v>
      </c>
      <c r="F41" s="10">
        <v>21</v>
      </c>
      <c r="G41" s="10">
        <v>185</v>
      </c>
      <c r="H41" s="10">
        <v>64</v>
      </c>
      <c r="I41" s="10">
        <v>0</v>
      </c>
      <c r="J41" s="10">
        <v>2</v>
      </c>
      <c r="K41" s="10">
        <v>0</v>
      </c>
      <c r="L41" s="24">
        <v>74</v>
      </c>
      <c r="M41" s="24">
        <v>0</v>
      </c>
      <c r="N41" s="58"/>
      <c r="O41" s="58"/>
      <c r="P41" s="58"/>
      <c r="Q41" s="58"/>
      <c r="R41" s="58"/>
      <c r="S41" s="58"/>
      <c r="T41" s="24">
        <v>0</v>
      </c>
      <c r="U41" s="24">
        <v>0</v>
      </c>
      <c r="V41" s="24">
        <v>0</v>
      </c>
      <c r="W41" s="24">
        <v>0</v>
      </c>
      <c r="X41" s="10">
        <v>0</v>
      </c>
      <c r="Y41" s="10">
        <v>0</v>
      </c>
      <c r="Z41" s="24">
        <v>1201</v>
      </c>
      <c r="AA41" s="24">
        <v>0</v>
      </c>
      <c r="AB41" s="24">
        <v>0</v>
      </c>
      <c r="AC41" s="10">
        <v>3</v>
      </c>
      <c r="AD41" s="10">
        <v>19</v>
      </c>
      <c r="AE41" s="58"/>
      <c r="AF41" s="58"/>
      <c r="AG41" s="58"/>
      <c r="AH41" s="58"/>
    </row>
    <row r="42" spans="1:34" ht="22.15" customHeight="1">
      <c r="A42" s="24">
        <v>105</v>
      </c>
      <c r="B42" s="24" t="s">
        <v>53</v>
      </c>
      <c r="C42" s="10">
        <f t="shared" ref="C42:M42" si="26">(C39+C40-C41)+C46</f>
        <v>35357</v>
      </c>
      <c r="D42" s="10">
        <f t="shared" si="26"/>
        <v>10285</v>
      </c>
      <c r="E42" s="10">
        <f t="shared" si="26"/>
        <v>3016</v>
      </c>
      <c r="F42" s="10">
        <f t="shared" si="26"/>
        <v>15134</v>
      </c>
      <c r="G42" s="10">
        <f t="shared" si="26"/>
        <v>39871</v>
      </c>
      <c r="H42" s="10">
        <f t="shared" si="26"/>
        <v>28041</v>
      </c>
      <c r="I42" s="10">
        <f t="shared" si="26"/>
        <v>11627</v>
      </c>
      <c r="J42" s="10">
        <f t="shared" si="26"/>
        <v>32886</v>
      </c>
      <c r="K42" s="10">
        <f t="shared" si="26"/>
        <v>11449</v>
      </c>
      <c r="L42" s="10">
        <f t="shared" si="26"/>
        <v>87686</v>
      </c>
      <c r="M42" s="10">
        <f t="shared" si="26"/>
        <v>0</v>
      </c>
      <c r="N42" s="59"/>
      <c r="O42" s="59"/>
      <c r="P42" s="59"/>
      <c r="Q42" s="59"/>
      <c r="R42" s="59"/>
      <c r="S42" s="59"/>
      <c r="T42" s="24">
        <f t="shared" ref="T42:AD42" si="27">(T39+T40-T41)+T46</f>
        <v>90</v>
      </c>
      <c r="U42" s="25">
        <f t="shared" si="27"/>
        <v>0</v>
      </c>
      <c r="V42" s="25">
        <f t="shared" si="27"/>
        <v>45570</v>
      </c>
      <c r="W42" s="25">
        <f t="shared" si="27"/>
        <v>103266</v>
      </c>
      <c r="X42" s="25">
        <f t="shared" si="27"/>
        <v>2000</v>
      </c>
      <c r="Y42" s="25">
        <f t="shared" si="27"/>
        <v>0</v>
      </c>
      <c r="Z42" s="25">
        <f t="shared" si="27"/>
        <v>41385</v>
      </c>
      <c r="AA42" s="25">
        <f t="shared" si="27"/>
        <v>0</v>
      </c>
      <c r="AB42" s="25">
        <f t="shared" si="27"/>
        <v>15</v>
      </c>
      <c r="AC42" s="25">
        <f t="shared" si="27"/>
        <v>211</v>
      </c>
      <c r="AD42" s="25">
        <f t="shared" si="27"/>
        <v>29</v>
      </c>
      <c r="AE42" s="59"/>
      <c r="AF42" s="59"/>
      <c r="AG42" s="59"/>
      <c r="AH42" s="59"/>
    </row>
    <row r="43" spans="1:34" s="6" customFormat="1" ht="22.15" customHeight="1">
      <c r="A43" s="22">
        <v>104</v>
      </c>
      <c r="B43" s="19" t="s">
        <v>47</v>
      </c>
      <c r="C43" s="5">
        <v>71</v>
      </c>
      <c r="D43" s="5">
        <v>231</v>
      </c>
      <c r="E43" s="5">
        <v>33</v>
      </c>
      <c r="F43" s="5">
        <v>386</v>
      </c>
      <c r="G43" s="5">
        <v>901</v>
      </c>
      <c r="H43" s="5">
        <v>559</v>
      </c>
      <c r="I43" s="5">
        <v>365</v>
      </c>
      <c r="J43" s="5">
        <v>796</v>
      </c>
      <c r="K43" s="5">
        <v>178</v>
      </c>
      <c r="L43" s="22">
        <v>1771</v>
      </c>
      <c r="M43" s="22">
        <v>0</v>
      </c>
      <c r="N43" s="48">
        <v>360</v>
      </c>
      <c r="O43" s="48">
        <v>25051</v>
      </c>
      <c r="P43" s="48">
        <v>87012</v>
      </c>
      <c r="Q43" s="51">
        <v>114490</v>
      </c>
      <c r="R43" s="48">
        <v>20243073</v>
      </c>
      <c r="S43" s="48">
        <f>SUM(C44:M44)</f>
        <v>496</v>
      </c>
      <c r="T43" s="22">
        <v>1</v>
      </c>
      <c r="U43" s="22">
        <v>0</v>
      </c>
      <c r="V43" s="22">
        <v>3334</v>
      </c>
      <c r="W43" s="22">
        <v>3512</v>
      </c>
      <c r="X43" s="5">
        <v>0</v>
      </c>
      <c r="Y43" s="5">
        <v>0</v>
      </c>
      <c r="Z43" s="22">
        <v>830</v>
      </c>
      <c r="AA43" s="22">
        <v>0</v>
      </c>
      <c r="AB43" s="22">
        <v>0</v>
      </c>
      <c r="AC43" s="5">
        <v>0</v>
      </c>
      <c r="AD43" s="5">
        <v>0</v>
      </c>
      <c r="AE43" s="48">
        <v>612</v>
      </c>
      <c r="AF43" s="48">
        <v>354</v>
      </c>
      <c r="AG43" s="48">
        <v>0</v>
      </c>
      <c r="AH43" s="48">
        <v>9</v>
      </c>
    </row>
    <row r="44" spans="1:34" s="6" customFormat="1" ht="22.15" customHeight="1">
      <c r="A44" s="22">
        <v>104</v>
      </c>
      <c r="B44" s="19" t="s">
        <v>49</v>
      </c>
      <c r="C44" s="5">
        <v>5</v>
      </c>
      <c r="D44" s="5">
        <v>31</v>
      </c>
      <c r="E44" s="5">
        <v>5</v>
      </c>
      <c r="F44" s="5">
        <v>29</v>
      </c>
      <c r="G44" s="5">
        <v>261</v>
      </c>
      <c r="H44" s="5">
        <v>96</v>
      </c>
      <c r="I44" s="5">
        <v>15</v>
      </c>
      <c r="J44" s="5">
        <v>30</v>
      </c>
      <c r="K44" s="5">
        <v>24</v>
      </c>
      <c r="L44" s="22">
        <v>0</v>
      </c>
      <c r="M44" s="22">
        <v>0</v>
      </c>
      <c r="N44" s="49"/>
      <c r="O44" s="49"/>
      <c r="P44" s="49"/>
      <c r="Q44" s="52"/>
      <c r="R44" s="49"/>
      <c r="S44" s="49"/>
      <c r="T44" s="22">
        <v>0</v>
      </c>
      <c r="U44" s="22">
        <v>0</v>
      </c>
      <c r="V44" s="22">
        <v>0</v>
      </c>
      <c r="W44" s="22">
        <v>0</v>
      </c>
      <c r="X44" s="5">
        <v>0</v>
      </c>
      <c r="Y44" s="5">
        <v>0</v>
      </c>
      <c r="Z44" s="22">
        <v>0</v>
      </c>
      <c r="AA44" s="22">
        <v>0</v>
      </c>
      <c r="AB44" s="22">
        <v>0</v>
      </c>
      <c r="AC44" s="5">
        <v>16</v>
      </c>
      <c r="AD44" s="5">
        <v>0</v>
      </c>
      <c r="AE44" s="49"/>
      <c r="AF44" s="49"/>
      <c r="AG44" s="49"/>
      <c r="AH44" s="49"/>
    </row>
    <row r="45" spans="1:34" s="6" customFormat="1" ht="22.15" customHeight="1">
      <c r="A45" s="22">
        <v>104</v>
      </c>
      <c r="B45" s="19" t="s">
        <v>51</v>
      </c>
      <c r="C45" s="5">
        <v>13</v>
      </c>
      <c r="D45" s="5">
        <v>0</v>
      </c>
      <c r="E45" s="5">
        <v>0</v>
      </c>
      <c r="F45" s="5">
        <v>17</v>
      </c>
      <c r="G45" s="5">
        <v>167</v>
      </c>
      <c r="H45" s="5">
        <v>61</v>
      </c>
      <c r="I45" s="5">
        <v>0</v>
      </c>
      <c r="J45" s="5">
        <v>0</v>
      </c>
      <c r="K45" s="5">
        <v>0</v>
      </c>
      <c r="L45" s="22">
        <v>3</v>
      </c>
      <c r="M45" s="22">
        <v>0</v>
      </c>
      <c r="N45" s="49"/>
      <c r="O45" s="49"/>
      <c r="P45" s="49"/>
      <c r="Q45" s="52"/>
      <c r="R45" s="49"/>
      <c r="S45" s="49"/>
      <c r="T45" s="22">
        <v>0</v>
      </c>
      <c r="U45" s="22">
        <v>0</v>
      </c>
      <c r="V45" s="22">
        <v>0</v>
      </c>
      <c r="W45" s="22">
        <v>0</v>
      </c>
      <c r="X45" s="5">
        <v>0</v>
      </c>
      <c r="Y45" s="5">
        <v>0</v>
      </c>
      <c r="Z45" s="22">
        <v>1091</v>
      </c>
      <c r="AA45" s="22">
        <v>0</v>
      </c>
      <c r="AB45" s="22">
        <v>0</v>
      </c>
      <c r="AC45" s="5">
        <v>12</v>
      </c>
      <c r="AD45" s="5">
        <v>2</v>
      </c>
      <c r="AE45" s="49"/>
      <c r="AF45" s="49"/>
      <c r="AG45" s="49"/>
      <c r="AH45" s="49"/>
    </row>
    <row r="46" spans="1:34" s="6" customFormat="1" ht="22.15" customHeight="1">
      <c r="A46" s="22">
        <v>104</v>
      </c>
      <c r="B46" s="19" t="s">
        <v>53</v>
      </c>
      <c r="C46" s="5">
        <f>(C43+C44-C45)+C50</f>
        <v>35281</v>
      </c>
      <c r="D46" s="5">
        <f t="shared" ref="D46:M46" si="28">(D43+D44-D45)+D50</f>
        <v>10011</v>
      </c>
      <c r="E46" s="5">
        <f t="shared" si="28"/>
        <v>2967</v>
      </c>
      <c r="F46" s="5">
        <f t="shared" si="28"/>
        <v>14976</v>
      </c>
      <c r="G46" s="5">
        <f t="shared" si="28"/>
        <v>38688</v>
      </c>
      <c r="H46" s="5">
        <f t="shared" si="28"/>
        <v>27295</v>
      </c>
      <c r="I46" s="5">
        <f t="shared" si="28"/>
        <v>11298</v>
      </c>
      <c r="J46" s="5">
        <f t="shared" si="28"/>
        <v>31965</v>
      </c>
      <c r="K46" s="5">
        <f t="shared" si="28"/>
        <v>11338</v>
      </c>
      <c r="L46" s="5">
        <f t="shared" si="28"/>
        <v>86258</v>
      </c>
      <c r="M46" s="5">
        <f t="shared" si="28"/>
        <v>0</v>
      </c>
      <c r="N46" s="50"/>
      <c r="O46" s="50"/>
      <c r="P46" s="50"/>
      <c r="Q46" s="53"/>
      <c r="R46" s="50"/>
      <c r="S46" s="50"/>
      <c r="T46" s="22">
        <f>(T43+T44-T45)+T50</f>
        <v>89</v>
      </c>
      <c r="U46" s="23">
        <f t="shared" ref="U46:AD46" si="29">(U43+U44-U45)+U50</f>
        <v>0</v>
      </c>
      <c r="V46" s="23">
        <f t="shared" si="29"/>
        <v>39515</v>
      </c>
      <c r="W46" s="23">
        <f t="shared" si="29"/>
        <v>100019</v>
      </c>
      <c r="X46" s="23">
        <f t="shared" si="29"/>
        <v>2000</v>
      </c>
      <c r="Y46" s="23">
        <f t="shared" si="29"/>
        <v>0</v>
      </c>
      <c r="Z46" s="23">
        <f t="shared" si="29"/>
        <v>42205</v>
      </c>
      <c r="AA46" s="23">
        <f t="shared" si="29"/>
        <v>0</v>
      </c>
      <c r="AB46" s="23">
        <f t="shared" si="29"/>
        <v>15</v>
      </c>
      <c r="AC46" s="23">
        <f t="shared" si="29"/>
        <v>211</v>
      </c>
      <c r="AD46" s="23">
        <f t="shared" si="29"/>
        <v>43</v>
      </c>
      <c r="AE46" s="50"/>
      <c r="AF46" s="50"/>
      <c r="AG46" s="50"/>
      <c r="AH46" s="50"/>
    </row>
    <row r="47" spans="1:34" s="18" customFormat="1" ht="22.15" customHeight="1">
      <c r="A47" s="9">
        <v>103</v>
      </c>
      <c r="B47" s="9" t="s">
        <v>48</v>
      </c>
      <c r="C47" s="10">
        <v>139</v>
      </c>
      <c r="D47" s="10">
        <v>200</v>
      </c>
      <c r="E47" s="10">
        <v>40</v>
      </c>
      <c r="F47" s="10">
        <v>130</v>
      </c>
      <c r="G47" s="10">
        <v>895</v>
      </c>
      <c r="H47" s="10">
        <v>477</v>
      </c>
      <c r="I47" s="10">
        <v>240</v>
      </c>
      <c r="J47" s="10">
        <v>770</v>
      </c>
      <c r="K47" s="10">
        <v>93</v>
      </c>
      <c r="L47" s="9">
        <v>1365</v>
      </c>
      <c r="M47" s="9">
        <v>0</v>
      </c>
      <c r="N47" s="57">
        <v>360</v>
      </c>
      <c r="O47" s="57">
        <v>26179</v>
      </c>
      <c r="P47" s="57">
        <v>88025</v>
      </c>
      <c r="Q47" s="57">
        <v>113881</v>
      </c>
      <c r="R47" s="57">
        <v>21306139</v>
      </c>
      <c r="S47" s="57">
        <f>SUM(C48:M48)</f>
        <v>655</v>
      </c>
      <c r="T47" s="9">
        <v>0</v>
      </c>
      <c r="U47" s="9">
        <v>0</v>
      </c>
      <c r="V47" s="9">
        <v>0</v>
      </c>
      <c r="W47" s="9">
        <v>3501</v>
      </c>
      <c r="X47" s="10">
        <v>0</v>
      </c>
      <c r="Y47" s="10">
        <v>0</v>
      </c>
      <c r="Z47" s="9">
        <v>546</v>
      </c>
      <c r="AA47" s="9">
        <v>0</v>
      </c>
      <c r="AB47" s="9">
        <v>0</v>
      </c>
      <c r="AC47" s="10">
        <v>0</v>
      </c>
      <c r="AD47" s="10">
        <v>2</v>
      </c>
      <c r="AE47" s="57">
        <v>297</v>
      </c>
      <c r="AF47" s="57">
        <v>134</v>
      </c>
      <c r="AG47" s="57">
        <v>0</v>
      </c>
      <c r="AH47" s="57">
        <v>2</v>
      </c>
    </row>
    <row r="48" spans="1:34" s="18" customFormat="1" ht="22.15" customHeight="1">
      <c r="A48" s="9">
        <v>103</v>
      </c>
      <c r="B48" s="9" t="s">
        <v>50</v>
      </c>
      <c r="C48" s="10">
        <v>5</v>
      </c>
      <c r="D48" s="10">
        <v>35</v>
      </c>
      <c r="E48" s="10">
        <v>8</v>
      </c>
      <c r="F48" s="10">
        <v>14</v>
      </c>
      <c r="G48" s="10">
        <v>375</v>
      </c>
      <c r="H48" s="10">
        <v>107</v>
      </c>
      <c r="I48" s="10">
        <v>33</v>
      </c>
      <c r="J48" s="10">
        <v>42</v>
      </c>
      <c r="K48" s="10">
        <v>36</v>
      </c>
      <c r="L48" s="9">
        <v>0</v>
      </c>
      <c r="M48" s="9">
        <v>0</v>
      </c>
      <c r="N48" s="58"/>
      <c r="O48" s="58"/>
      <c r="P48" s="58"/>
      <c r="Q48" s="58"/>
      <c r="R48" s="58"/>
      <c r="S48" s="58"/>
      <c r="T48" s="9">
        <v>0</v>
      </c>
      <c r="U48" s="9">
        <v>0</v>
      </c>
      <c r="V48" s="9">
        <v>0</v>
      </c>
      <c r="W48" s="9">
        <v>0</v>
      </c>
      <c r="X48" s="10">
        <v>0</v>
      </c>
      <c r="Y48" s="10">
        <v>0</v>
      </c>
      <c r="Z48" s="9">
        <v>39</v>
      </c>
      <c r="AA48" s="9">
        <v>0</v>
      </c>
      <c r="AB48" s="9">
        <v>0</v>
      </c>
      <c r="AC48" s="10">
        <v>0</v>
      </c>
      <c r="AD48" s="10">
        <v>0</v>
      </c>
      <c r="AE48" s="58"/>
      <c r="AF48" s="58"/>
      <c r="AG48" s="58"/>
      <c r="AH48" s="58"/>
    </row>
    <row r="49" spans="1:34" s="18" customFormat="1" ht="22.15" customHeight="1">
      <c r="A49" s="9">
        <v>103</v>
      </c>
      <c r="B49" s="9" t="s">
        <v>52</v>
      </c>
      <c r="C49" s="10">
        <v>37</v>
      </c>
      <c r="D49" s="10">
        <v>65</v>
      </c>
      <c r="E49" s="10">
        <v>1</v>
      </c>
      <c r="F49" s="10">
        <v>46</v>
      </c>
      <c r="G49" s="10">
        <v>133</v>
      </c>
      <c r="H49" s="10">
        <v>137</v>
      </c>
      <c r="I49" s="10">
        <v>25</v>
      </c>
      <c r="J49" s="10">
        <v>653</v>
      </c>
      <c r="K49" s="10">
        <v>13</v>
      </c>
      <c r="L49" s="9">
        <v>0</v>
      </c>
      <c r="M49" s="9">
        <v>0</v>
      </c>
      <c r="N49" s="58"/>
      <c r="O49" s="58"/>
      <c r="P49" s="58"/>
      <c r="Q49" s="58"/>
      <c r="R49" s="58"/>
      <c r="S49" s="58"/>
      <c r="T49" s="9">
        <v>5</v>
      </c>
      <c r="U49" s="9">
        <v>0</v>
      </c>
      <c r="V49" s="9">
        <v>13769</v>
      </c>
      <c r="W49" s="9">
        <v>0</v>
      </c>
      <c r="X49" s="10">
        <v>0</v>
      </c>
      <c r="Y49" s="10">
        <v>0</v>
      </c>
      <c r="Z49" s="9">
        <v>0</v>
      </c>
      <c r="AA49" s="9">
        <v>0</v>
      </c>
      <c r="AB49" s="9">
        <v>3</v>
      </c>
      <c r="AC49" s="10">
        <v>17</v>
      </c>
      <c r="AD49" s="10">
        <v>3</v>
      </c>
      <c r="AE49" s="58"/>
      <c r="AF49" s="58"/>
      <c r="AG49" s="58"/>
      <c r="AH49" s="58"/>
    </row>
    <row r="50" spans="1:34" s="18" customFormat="1" ht="22.15" customHeight="1">
      <c r="A50" s="9">
        <v>103</v>
      </c>
      <c r="B50" s="9" t="s">
        <v>54</v>
      </c>
      <c r="C50" s="10">
        <f>(C47+C48-C49)+C54</f>
        <v>35218</v>
      </c>
      <c r="D50" s="10">
        <f t="shared" ref="D50:M50" si="30">(D47+D48-D49)+D54</f>
        <v>9749</v>
      </c>
      <c r="E50" s="10">
        <f t="shared" si="30"/>
        <v>2929</v>
      </c>
      <c r="F50" s="10">
        <f t="shared" si="30"/>
        <v>14578</v>
      </c>
      <c r="G50" s="10">
        <f t="shared" si="30"/>
        <v>37693</v>
      </c>
      <c r="H50" s="10">
        <f t="shared" si="30"/>
        <v>26701</v>
      </c>
      <c r="I50" s="10">
        <f t="shared" si="30"/>
        <v>10918</v>
      </c>
      <c r="J50" s="10">
        <f t="shared" si="30"/>
        <v>31139</v>
      </c>
      <c r="K50" s="10">
        <f t="shared" si="30"/>
        <v>11136</v>
      </c>
      <c r="L50" s="10">
        <f t="shared" si="30"/>
        <v>84490</v>
      </c>
      <c r="M50" s="10">
        <f t="shared" si="30"/>
        <v>0</v>
      </c>
      <c r="N50" s="59"/>
      <c r="O50" s="59"/>
      <c r="P50" s="59"/>
      <c r="Q50" s="59"/>
      <c r="R50" s="59"/>
      <c r="S50" s="59"/>
      <c r="T50" s="9">
        <f>(T47+T48-T49)+T54</f>
        <v>88</v>
      </c>
      <c r="U50" s="20">
        <f t="shared" ref="U50:AD50" si="31">(U47+U48-U49)+U54</f>
        <v>0</v>
      </c>
      <c r="V50" s="20">
        <f t="shared" si="31"/>
        <v>36181</v>
      </c>
      <c r="W50" s="20">
        <f t="shared" si="31"/>
        <v>96507</v>
      </c>
      <c r="X50" s="20">
        <f t="shared" si="31"/>
        <v>2000</v>
      </c>
      <c r="Y50" s="20">
        <f t="shared" si="31"/>
        <v>0</v>
      </c>
      <c r="Z50" s="20">
        <f t="shared" si="31"/>
        <v>42466</v>
      </c>
      <c r="AA50" s="20">
        <f t="shared" si="31"/>
        <v>0</v>
      </c>
      <c r="AB50" s="20">
        <f t="shared" si="31"/>
        <v>15</v>
      </c>
      <c r="AC50" s="20">
        <f t="shared" si="31"/>
        <v>207</v>
      </c>
      <c r="AD50" s="20">
        <f t="shared" si="31"/>
        <v>45</v>
      </c>
      <c r="AE50" s="59"/>
      <c r="AF50" s="59"/>
      <c r="AG50" s="59"/>
      <c r="AH50" s="59"/>
    </row>
    <row r="51" spans="1:34" s="6" customFormat="1" ht="22.15" customHeight="1">
      <c r="A51" s="7">
        <v>102</v>
      </c>
      <c r="B51" s="19" t="s">
        <v>47</v>
      </c>
      <c r="C51" s="5">
        <v>163</v>
      </c>
      <c r="D51" s="5">
        <v>335</v>
      </c>
      <c r="E51" s="5">
        <v>51</v>
      </c>
      <c r="F51" s="5">
        <v>573</v>
      </c>
      <c r="G51" s="5">
        <v>458</v>
      </c>
      <c r="H51" s="5">
        <v>711</v>
      </c>
      <c r="I51" s="5">
        <v>442</v>
      </c>
      <c r="J51" s="5">
        <v>1929</v>
      </c>
      <c r="K51" s="5">
        <v>390</v>
      </c>
      <c r="L51" s="7">
        <v>2225</v>
      </c>
      <c r="M51" s="7">
        <v>0</v>
      </c>
      <c r="N51" s="48">
        <v>360</v>
      </c>
      <c r="O51" s="48">
        <v>26476</v>
      </c>
      <c r="P51" s="48">
        <v>89088</v>
      </c>
      <c r="Q51" s="48">
        <v>113693</v>
      </c>
      <c r="R51" s="48">
        <v>21294521</v>
      </c>
      <c r="S51" s="48">
        <v>552</v>
      </c>
      <c r="T51" s="7">
        <v>1</v>
      </c>
      <c r="U51" s="7">
        <v>0</v>
      </c>
      <c r="V51" s="7">
        <v>422</v>
      </c>
      <c r="W51" s="7">
        <v>13388</v>
      </c>
      <c r="X51" s="5">
        <v>0</v>
      </c>
      <c r="Y51" s="5">
        <v>0</v>
      </c>
      <c r="Z51" s="7">
        <v>3327</v>
      </c>
      <c r="AA51" s="7">
        <v>0</v>
      </c>
      <c r="AB51" s="7">
        <v>0</v>
      </c>
      <c r="AC51" s="5">
        <v>0</v>
      </c>
      <c r="AD51" s="5">
        <v>0</v>
      </c>
      <c r="AE51" s="68">
        <v>699</v>
      </c>
      <c r="AF51" s="68">
        <v>631</v>
      </c>
      <c r="AG51" s="68">
        <v>0</v>
      </c>
      <c r="AH51" s="68">
        <v>2</v>
      </c>
    </row>
    <row r="52" spans="1:34" s="6" customFormat="1" ht="22.15" customHeight="1">
      <c r="A52" s="21">
        <v>102</v>
      </c>
      <c r="B52" s="19" t="s">
        <v>49</v>
      </c>
      <c r="C52" s="5">
        <v>12</v>
      </c>
      <c r="D52" s="5">
        <v>38</v>
      </c>
      <c r="E52" s="5">
        <v>5</v>
      </c>
      <c r="F52" s="5">
        <v>30</v>
      </c>
      <c r="G52" s="5">
        <v>244</v>
      </c>
      <c r="H52" s="5">
        <v>95</v>
      </c>
      <c r="I52" s="5">
        <v>4</v>
      </c>
      <c r="J52" s="5">
        <v>102</v>
      </c>
      <c r="K52" s="5">
        <v>22</v>
      </c>
      <c r="L52" s="21">
        <v>0</v>
      </c>
      <c r="M52" s="21">
        <v>0</v>
      </c>
      <c r="N52" s="49"/>
      <c r="O52" s="49"/>
      <c r="P52" s="49"/>
      <c r="Q52" s="49"/>
      <c r="R52" s="49"/>
      <c r="S52" s="49"/>
      <c r="T52" s="21">
        <v>0</v>
      </c>
      <c r="U52" s="21">
        <v>0</v>
      </c>
      <c r="V52" s="21">
        <v>0</v>
      </c>
      <c r="W52" s="21">
        <v>0</v>
      </c>
      <c r="X52" s="5">
        <v>0</v>
      </c>
      <c r="Y52" s="5">
        <v>0</v>
      </c>
      <c r="Z52" s="21">
        <v>0</v>
      </c>
      <c r="AA52" s="21">
        <v>0</v>
      </c>
      <c r="AB52" s="21">
        <v>0</v>
      </c>
      <c r="AC52" s="5">
        <v>0</v>
      </c>
      <c r="AD52" s="5">
        <v>0</v>
      </c>
      <c r="AE52" s="69"/>
      <c r="AF52" s="69"/>
      <c r="AG52" s="69"/>
      <c r="AH52" s="69"/>
    </row>
    <row r="53" spans="1:34" s="6" customFormat="1" ht="22.15" customHeight="1">
      <c r="A53" s="7">
        <v>102</v>
      </c>
      <c r="B53" s="19" t="s">
        <v>51</v>
      </c>
      <c r="C53" s="5">
        <v>34</v>
      </c>
      <c r="D53" s="5">
        <v>38</v>
      </c>
      <c r="E53" s="5">
        <v>1</v>
      </c>
      <c r="F53" s="5">
        <v>7</v>
      </c>
      <c r="G53" s="5">
        <v>23</v>
      </c>
      <c r="H53" s="5">
        <v>38</v>
      </c>
      <c r="I53" s="5">
        <v>13</v>
      </c>
      <c r="J53" s="5">
        <v>532</v>
      </c>
      <c r="K53" s="5">
        <v>2</v>
      </c>
      <c r="L53" s="7">
        <v>0</v>
      </c>
      <c r="M53" s="7">
        <v>0</v>
      </c>
      <c r="N53" s="49"/>
      <c r="O53" s="49"/>
      <c r="P53" s="49"/>
      <c r="Q53" s="49"/>
      <c r="R53" s="49"/>
      <c r="S53" s="49"/>
      <c r="T53" s="7">
        <v>0</v>
      </c>
      <c r="U53" s="7">
        <v>0</v>
      </c>
      <c r="V53" s="7">
        <v>0</v>
      </c>
      <c r="W53" s="7">
        <v>0</v>
      </c>
      <c r="X53" s="5">
        <v>0</v>
      </c>
      <c r="Y53" s="5">
        <v>0</v>
      </c>
      <c r="Z53" s="7">
        <v>0</v>
      </c>
      <c r="AA53" s="7">
        <v>0</v>
      </c>
      <c r="AB53" s="7">
        <v>1</v>
      </c>
      <c r="AC53" s="5">
        <v>242</v>
      </c>
      <c r="AD53" s="5">
        <v>0</v>
      </c>
      <c r="AE53" s="69"/>
      <c r="AF53" s="69"/>
      <c r="AG53" s="69"/>
      <c r="AH53" s="69"/>
    </row>
    <row r="54" spans="1:34" s="6" customFormat="1" ht="22.15" customHeight="1">
      <c r="A54" s="7">
        <v>102</v>
      </c>
      <c r="B54" s="19" t="s">
        <v>53</v>
      </c>
      <c r="C54" s="5">
        <v>35111</v>
      </c>
      <c r="D54" s="5">
        <v>9579</v>
      </c>
      <c r="E54" s="5">
        <v>2882</v>
      </c>
      <c r="F54" s="5">
        <v>14480</v>
      </c>
      <c r="G54" s="5">
        <v>36556</v>
      </c>
      <c r="H54" s="5">
        <v>26254</v>
      </c>
      <c r="I54" s="5">
        <v>10670</v>
      </c>
      <c r="J54" s="5">
        <v>30980</v>
      </c>
      <c r="K54" s="5">
        <v>11020</v>
      </c>
      <c r="L54" s="7">
        <v>83125</v>
      </c>
      <c r="M54" s="7">
        <v>0</v>
      </c>
      <c r="N54" s="50"/>
      <c r="O54" s="50"/>
      <c r="P54" s="50"/>
      <c r="Q54" s="50"/>
      <c r="R54" s="50"/>
      <c r="S54" s="50"/>
      <c r="T54" s="7">
        <v>93</v>
      </c>
      <c r="U54" s="7">
        <v>0</v>
      </c>
      <c r="V54" s="7">
        <v>49950</v>
      </c>
      <c r="W54" s="7">
        <v>93006</v>
      </c>
      <c r="X54" s="5">
        <v>2000</v>
      </c>
      <c r="Y54" s="5">
        <v>0</v>
      </c>
      <c r="Z54" s="7">
        <v>41881</v>
      </c>
      <c r="AA54" s="7">
        <v>0</v>
      </c>
      <c r="AB54" s="7">
        <v>18</v>
      </c>
      <c r="AC54" s="5">
        <v>224</v>
      </c>
      <c r="AD54" s="5">
        <v>46</v>
      </c>
      <c r="AE54" s="70"/>
      <c r="AF54" s="70"/>
      <c r="AG54" s="70"/>
      <c r="AH54" s="70"/>
    </row>
    <row r="55" spans="1:34" s="18" customFormat="1" ht="22.15" customHeight="1">
      <c r="A55" s="11">
        <v>101</v>
      </c>
      <c r="B55" s="12" t="s">
        <v>46</v>
      </c>
      <c r="C55" s="12">
        <v>167</v>
      </c>
      <c r="D55" s="12">
        <v>332</v>
      </c>
      <c r="E55" s="12">
        <v>96</v>
      </c>
      <c r="F55" s="12">
        <v>463</v>
      </c>
      <c r="G55" s="12">
        <v>968</v>
      </c>
      <c r="H55" s="12">
        <v>542</v>
      </c>
      <c r="I55" s="12">
        <v>215</v>
      </c>
      <c r="J55" s="12">
        <v>1731</v>
      </c>
      <c r="K55" s="12">
        <v>461</v>
      </c>
      <c r="L55" s="13">
        <v>2160</v>
      </c>
      <c r="M55" s="13">
        <v>0</v>
      </c>
      <c r="N55" s="77">
        <v>360</v>
      </c>
      <c r="O55" s="77">
        <v>26436</v>
      </c>
      <c r="P55" s="77">
        <v>88762</v>
      </c>
      <c r="Q55" s="77">
        <v>111604</v>
      </c>
      <c r="R55" s="74">
        <v>22175948</v>
      </c>
      <c r="S55" s="71">
        <v>819</v>
      </c>
      <c r="T55" s="13">
        <v>3</v>
      </c>
      <c r="U55" s="14">
        <v>0</v>
      </c>
      <c r="V55" s="14">
        <v>1403</v>
      </c>
      <c r="W55" s="15">
        <v>7410</v>
      </c>
      <c r="X55" s="16">
        <v>0</v>
      </c>
      <c r="Y55" s="16">
        <v>0</v>
      </c>
      <c r="Z55" s="15">
        <v>1097</v>
      </c>
      <c r="AA55" s="15">
        <v>0</v>
      </c>
      <c r="AB55" s="17">
        <v>0</v>
      </c>
      <c r="AC55" s="10">
        <v>0</v>
      </c>
      <c r="AD55" s="10">
        <v>0</v>
      </c>
      <c r="AE55" s="67">
        <v>464</v>
      </c>
      <c r="AF55" s="67">
        <v>407</v>
      </c>
      <c r="AG55" s="67">
        <v>0</v>
      </c>
      <c r="AH55" s="67">
        <v>16</v>
      </c>
    </row>
    <row r="56" spans="1:34" s="18" customFormat="1" ht="22.15" customHeight="1">
      <c r="A56" s="11">
        <v>101</v>
      </c>
      <c r="B56" s="12" t="s">
        <v>42</v>
      </c>
      <c r="C56" s="12">
        <v>24</v>
      </c>
      <c r="D56" s="12">
        <v>74</v>
      </c>
      <c r="E56" s="12">
        <v>14</v>
      </c>
      <c r="F56" s="12">
        <v>12</v>
      </c>
      <c r="G56" s="12">
        <v>288</v>
      </c>
      <c r="H56" s="12">
        <v>267</v>
      </c>
      <c r="I56" s="12">
        <v>8</v>
      </c>
      <c r="J56" s="12">
        <v>65</v>
      </c>
      <c r="K56" s="12">
        <v>44</v>
      </c>
      <c r="L56" s="13">
        <v>23</v>
      </c>
      <c r="M56" s="13">
        <v>0</v>
      </c>
      <c r="N56" s="78"/>
      <c r="O56" s="78"/>
      <c r="P56" s="78"/>
      <c r="Q56" s="78"/>
      <c r="R56" s="75"/>
      <c r="S56" s="72"/>
      <c r="T56" s="13">
        <v>0</v>
      </c>
      <c r="U56" s="14">
        <v>0</v>
      </c>
      <c r="V56" s="14">
        <v>0</v>
      </c>
      <c r="W56" s="14">
        <v>0</v>
      </c>
      <c r="X56" s="16">
        <v>0</v>
      </c>
      <c r="Y56" s="16">
        <v>0</v>
      </c>
      <c r="Z56" s="11">
        <v>0</v>
      </c>
      <c r="AA56" s="15">
        <v>0</v>
      </c>
      <c r="AB56" s="10">
        <v>1</v>
      </c>
      <c r="AC56" s="10">
        <v>0</v>
      </c>
      <c r="AD56" s="10">
        <v>0</v>
      </c>
      <c r="AE56" s="58"/>
      <c r="AF56" s="58"/>
      <c r="AG56" s="58"/>
      <c r="AH56" s="58"/>
    </row>
    <row r="57" spans="1:34" s="18" customFormat="1" ht="22.15" customHeight="1">
      <c r="A57" s="11">
        <v>101</v>
      </c>
      <c r="B57" s="12" t="s">
        <v>43</v>
      </c>
      <c r="C57" s="12">
        <v>0</v>
      </c>
      <c r="D57" s="12">
        <v>1</v>
      </c>
      <c r="E57" s="12">
        <v>0</v>
      </c>
      <c r="F57" s="12">
        <v>0</v>
      </c>
      <c r="G57" s="12">
        <v>2</v>
      </c>
      <c r="H57" s="12">
        <v>9</v>
      </c>
      <c r="I57" s="12">
        <v>0</v>
      </c>
      <c r="J57" s="12">
        <v>0</v>
      </c>
      <c r="K57" s="12">
        <v>0</v>
      </c>
      <c r="L57" s="13">
        <v>0</v>
      </c>
      <c r="M57" s="13">
        <v>0</v>
      </c>
      <c r="N57" s="78">
        <v>360</v>
      </c>
      <c r="O57" s="78"/>
      <c r="P57" s="78"/>
      <c r="Q57" s="78"/>
      <c r="R57" s="75"/>
      <c r="S57" s="72"/>
      <c r="T57" s="13">
        <v>0</v>
      </c>
      <c r="U57" s="14">
        <v>0</v>
      </c>
      <c r="V57" s="14">
        <v>0</v>
      </c>
      <c r="W57" s="14">
        <v>0</v>
      </c>
      <c r="X57" s="16">
        <v>0</v>
      </c>
      <c r="Y57" s="16">
        <v>0</v>
      </c>
      <c r="Z57" s="11">
        <v>0</v>
      </c>
      <c r="AA57" s="15">
        <v>0</v>
      </c>
      <c r="AB57" s="10">
        <v>0</v>
      </c>
      <c r="AC57" s="10">
        <v>62</v>
      </c>
      <c r="AD57" s="10">
        <v>106</v>
      </c>
      <c r="AE57" s="58"/>
      <c r="AF57" s="58"/>
      <c r="AG57" s="58"/>
      <c r="AH57" s="58"/>
    </row>
    <row r="58" spans="1:34" s="18" customFormat="1" ht="22.15" customHeight="1">
      <c r="A58" s="15">
        <v>101</v>
      </c>
      <c r="B58" s="16" t="s">
        <v>44</v>
      </c>
      <c r="C58" s="12">
        <v>34970</v>
      </c>
      <c r="D58" s="12">
        <v>9244</v>
      </c>
      <c r="E58" s="12">
        <v>2827</v>
      </c>
      <c r="F58" s="12">
        <v>13884</v>
      </c>
      <c r="G58" s="12">
        <v>35877</v>
      </c>
      <c r="H58" s="12">
        <v>25486</v>
      </c>
      <c r="I58" s="12">
        <v>10237</v>
      </c>
      <c r="J58" s="12">
        <v>29481</v>
      </c>
      <c r="K58" s="12">
        <v>10610</v>
      </c>
      <c r="L58" s="13">
        <v>80900</v>
      </c>
      <c r="M58" s="13">
        <v>0</v>
      </c>
      <c r="N58" s="79"/>
      <c r="O58" s="79"/>
      <c r="P58" s="79"/>
      <c r="Q58" s="79"/>
      <c r="R58" s="76"/>
      <c r="S58" s="73"/>
      <c r="T58" s="13">
        <v>92</v>
      </c>
      <c r="U58" s="14">
        <v>0</v>
      </c>
      <c r="V58" s="14">
        <v>49528</v>
      </c>
      <c r="W58" s="15">
        <v>79618</v>
      </c>
      <c r="X58" s="16">
        <v>2000</v>
      </c>
      <c r="Y58" s="16">
        <v>0</v>
      </c>
      <c r="Z58" s="15">
        <v>38554</v>
      </c>
      <c r="AA58" s="15">
        <v>0</v>
      </c>
      <c r="AB58" s="10">
        <v>19</v>
      </c>
      <c r="AC58" s="10">
        <v>466</v>
      </c>
      <c r="AD58" s="10">
        <v>46</v>
      </c>
      <c r="AE58" s="59"/>
      <c r="AF58" s="59"/>
      <c r="AG58" s="59"/>
      <c r="AH58" s="59"/>
    </row>
    <row r="59" spans="1:34" ht="22.15" customHeight="1">
      <c r="A59" s="5">
        <v>100</v>
      </c>
      <c r="B59" s="5" t="s">
        <v>46</v>
      </c>
      <c r="C59" s="5">
        <v>622</v>
      </c>
      <c r="D59" s="5">
        <v>453</v>
      </c>
      <c r="E59" s="5">
        <v>86</v>
      </c>
      <c r="F59" s="5">
        <v>409</v>
      </c>
      <c r="G59" s="5">
        <v>917</v>
      </c>
      <c r="H59" s="5">
        <v>389</v>
      </c>
      <c r="I59" s="5">
        <v>194</v>
      </c>
      <c r="J59" s="5">
        <v>2092</v>
      </c>
      <c r="K59" s="5">
        <v>447</v>
      </c>
      <c r="L59" s="5">
        <v>1613</v>
      </c>
      <c r="M59" s="5">
        <v>0</v>
      </c>
      <c r="N59" s="48">
        <v>360</v>
      </c>
      <c r="O59" s="48">
        <v>26372</v>
      </c>
      <c r="P59" s="48">
        <v>88438</v>
      </c>
      <c r="Q59" s="48">
        <v>111248</v>
      </c>
      <c r="R59" s="48">
        <v>21036137</v>
      </c>
      <c r="S59" s="48">
        <v>854</v>
      </c>
      <c r="T59" s="5">
        <v>0</v>
      </c>
      <c r="U59" s="5">
        <v>0</v>
      </c>
      <c r="V59" s="5">
        <v>2917</v>
      </c>
      <c r="W59" s="5">
        <v>10038</v>
      </c>
      <c r="X59" s="5">
        <v>0</v>
      </c>
      <c r="Y59" s="5">
        <v>0</v>
      </c>
      <c r="Z59" s="5">
        <v>1161</v>
      </c>
      <c r="AA59" s="5">
        <v>0</v>
      </c>
      <c r="AB59" s="5">
        <v>0</v>
      </c>
      <c r="AC59" s="5">
        <v>1</v>
      </c>
      <c r="AD59" s="5">
        <v>0</v>
      </c>
      <c r="AE59" s="48">
        <v>355</v>
      </c>
      <c r="AF59" s="48">
        <v>402</v>
      </c>
      <c r="AG59" s="48">
        <v>0</v>
      </c>
      <c r="AH59" s="48">
        <v>10</v>
      </c>
    </row>
    <row r="60" spans="1:34" ht="22.15" customHeight="1">
      <c r="A60" s="5">
        <v>100</v>
      </c>
      <c r="B60" s="5" t="s">
        <v>42</v>
      </c>
      <c r="C60" s="5">
        <v>16</v>
      </c>
      <c r="D60" s="5">
        <v>32</v>
      </c>
      <c r="E60" s="5">
        <v>12</v>
      </c>
      <c r="F60" s="5">
        <v>30</v>
      </c>
      <c r="G60" s="5">
        <v>338</v>
      </c>
      <c r="H60" s="5">
        <v>208</v>
      </c>
      <c r="I60" s="5">
        <v>41</v>
      </c>
      <c r="J60" s="5">
        <v>89</v>
      </c>
      <c r="K60" s="5">
        <v>81</v>
      </c>
      <c r="L60" s="5">
        <v>7</v>
      </c>
      <c r="M60" s="5">
        <v>0</v>
      </c>
      <c r="N60" s="49"/>
      <c r="O60" s="49"/>
      <c r="P60" s="49"/>
      <c r="Q60" s="49"/>
      <c r="R60" s="49"/>
      <c r="S60" s="49"/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49"/>
      <c r="AF60" s="49"/>
      <c r="AG60" s="49"/>
      <c r="AH60" s="49"/>
    </row>
    <row r="61" spans="1:34" ht="22.15" customHeight="1">
      <c r="A61" s="5">
        <v>100</v>
      </c>
      <c r="B61" s="5" t="s">
        <v>43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9</v>
      </c>
      <c r="I61" s="5">
        <v>0</v>
      </c>
      <c r="J61" s="5">
        <v>0</v>
      </c>
      <c r="K61" s="5">
        <v>0</v>
      </c>
      <c r="L61" s="5">
        <v>204</v>
      </c>
      <c r="M61" s="5">
        <v>0</v>
      </c>
      <c r="N61" s="49"/>
      <c r="O61" s="49"/>
      <c r="P61" s="49"/>
      <c r="Q61" s="49"/>
      <c r="R61" s="49"/>
      <c r="S61" s="49"/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78</v>
      </c>
      <c r="AD61" s="5">
        <v>18</v>
      </c>
      <c r="AE61" s="49"/>
      <c r="AF61" s="49"/>
      <c r="AG61" s="49"/>
      <c r="AH61" s="49"/>
    </row>
    <row r="62" spans="1:34" ht="22.15" customHeight="1">
      <c r="A62" s="5">
        <v>100</v>
      </c>
      <c r="B62" s="5" t="s">
        <v>44</v>
      </c>
      <c r="C62" s="5">
        <v>34779</v>
      </c>
      <c r="D62" s="5">
        <v>8839</v>
      </c>
      <c r="E62" s="5">
        <v>2717</v>
      </c>
      <c r="F62" s="5">
        <v>13409</v>
      </c>
      <c r="G62" s="5">
        <v>34623</v>
      </c>
      <c r="H62" s="5">
        <v>24686</v>
      </c>
      <c r="I62" s="5">
        <v>10014</v>
      </c>
      <c r="J62" s="5">
        <v>27685</v>
      </c>
      <c r="K62" s="5">
        <v>10105</v>
      </c>
      <c r="L62" s="5">
        <v>78717</v>
      </c>
      <c r="M62" s="5">
        <v>0</v>
      </c>
      <c r="N62" s="50"/>
      <c r="O62" s="50"/>
      <c r="P62" s="50"/>
      <c r="Q62" s="50"/>
      <c r="R62" s="50"/>
      <c r="S62" s="50"/>
      <c r="T62" s="5">
        <v>89</v>
      </c>
      <c r="U62" s="5">
        <v>0</v>
      </c>
      <c r="V62" s="5">
        <v>48125</v>
      </c>
      <c r="W62" s="5">
        <v>72208</v>
      </c>
      <c r="X62" s="5">
        <v>2000</v>
      </c>
      <c r="Y62" s="5">
        <v>0</v>
      </c>
      <c r="Z62" s="5">
        <v>37457</v>
      </c>
      <c r="AA62" s="5">
        <v>0</v>
      </c>
      <c r="AB62" s="5">
        <v>18</v>
      </c>
      <c r="AC62" s="5">
        <v>528</v>
      </c>
      <c r="AD62" s="5">
        <v>152</v>
      </c>
      <c r="AE62" s="50"/>
      <c r="AF62" s="50"/>
      <c r="AG62" s="50"/>
      <c r="AH62" s="50"/>
    </row>
    <row r="63" spans="1:34" s="18" customFormat="1" ht="22.15" customHeight="1">
      <c r="A63" s="10">
        <v>99</v>
      </c>
      <c r="B63" s="10" t="s">
        <v>41</v>
      </c>
      <c r="C63" s="10">
        <v>146</v>
      </c>
      <c r="D63" s="10">
        <v>261</v>
      </c>
      <c r="E63" s="10">
        <v>49</v>
      </c>
      <c r="F63" s="10">
        <v>771</v>
      </c>
      <c r="G63" s="10">
        <v>1402</v>
      </c>
      <c r="H63" s="10">
        <v>753</v>
      </c>
      <c r="I63" s="10">
        <v>176</v>
      </c>
      <c r="J63" s="10">
        <v>1663</v>
      </c>
      <c r="K63" s="10">
        <v>459</v>
      </c>
      <c r="L63" s="10">
        <v>2792</v>
      </c>
      <c r="M63" s="10">
        <v>0</v>
      </c>
      <c r="N63" s="57">
        <v>360</v>
      </c>
      <c r="O63" s="57">
        <v>24352</v>
      </c>
      <c r="P63" s="57">
        <v>87299</v>
      </c>
      <c r="Q63" s="57">
        <v>107531</v>
      </c>
      <c r="R63" s="57">
        <v>21346309</v>
      </c>
      <c r="S63" s="57">
        <v>522</v>
      </c>
      <c r="T63" s="10">
        <v>1</v>
      </c>
      <c r="U63" s="10">
        <v>0</v>
      </c>
      <c r="V63" s="10">
        <v>12193</v>
      </c>
      <c r="W63" s="10">
        <v>7010</v>
      </c>
      <c r="X63" s="10">
        <v>0</v>
      </c>
      <c r="Y63" s="10">
        <v>0</v>
      </c>
      <c r="Z63" s="10">
        <v>2138</v>
      </c>
      <c r="AA63" s="10">
        <v>0</v>
      </c>
      <c r="AB63" s="10">
        <v>0</v>
      </c>
      <c r="AC63" s="10">
        <v>16</v>
      </c>
      <c r="AD63" s="10">
        <v>0</v>
      </c>
      <c r="AE63" s="57">
        <v>292</v>
      </c>
      <c r="AF63" s="57">
        <v>395</v>
      </c>
      <c r="AG63" s="57">
        <v>0</v>
      </c>
      <c r="AH63" s="57">
        <v>7</v>
      </c>
    </row>
    <row r="64" spans="1:34" s="18" customFormat="1" ht="22.15" customHeight="1">
      <c r="A64" s="10">
        <v>99</v>
      </c>
      <c r="B64" s="10" t="s">
        <v>42</v>
      </c>
      <c r="C64" s="10">
        <v>5101</v>
      </c>
      <c r="D64" s="10">
        <v>74</v>
      </c>
      <c r="E64" s="10">
        <v>16</v>
      </c>
      <c r="F64" s="10">
        <v>15</v>
      </c>
      <c r="G64" s="10">
        <v>125</v>
      </c>
      <c r="H64" s="10">
        <v>164</v>
      </c>
      <c r="I64" s="10">
        <v>27</v>
      </c>
      <c r="J64" s="10">
        <v>73</v>
      </c>
      <c r="K64" s="10">
        <v>11</v>
      </c>
      <c r="L64" s="10">
        <v>0</v>
      </c>
      <c r="M64" s="10">
        <v>0</v>
      </c>
      <c r="N64" s="58"/>
      <c r="O64" s="58"/>
      <c r="P64" s="58"/>
      <c r="Q64" s="58"/>
      <c r="R64" s="58"/>
      <c r="S64" s="58"/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141</v>
      </c>
      <c r="AA64" s="10">
        <v>0</v>
      </c>
      <c r="AB64" s="10">
        <v>0</v>
      </c>
      <c r="AC64" s="10">
        <v>0</v>
      </c>
      <c r="AD64" s="10">
        <v>0</v>
      </c>
      <c r="AE64" s="58"/>
      <c r="AF64" s="58"/>
      <c r="AG64" s="58"/>
      <c r="AH64" s="58"/>
    </row>
    <row r="65" spans="1:34" s="18" customFormat="1" ht="22.15" customHeight="1">
      <c r="A65" s="10">
        <v>99</v>
      </c>
      <c r="B65" s="10" t="s">
        <v>43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58"/>
      <c r="O65" s="58"/>
      <c r="P65" s="58"/>
      <c r="Q65" s="58"/>
      <c r="R65" s="58"/>
      <c r="S65" s="58"/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55</v>
      </c>
      <c r="AD65" s="10">
        <v>0</v>
      </c>
      <c r="AE65" s="58"/>
      <c r="AF65" s="58"/>
      <c r="AG65" s="58"/>
      <c r="AH65" s="58"/>
    </row>
    <row r="66" spans="1:34" s="18" customFormat="1" ht="22.15" customHeight="1">
      <c r="A66" s="10">
        <v>99</v>
      </c>
      <c r="B66" s="10" t="s">
        <v>44</v>
      </c>
      <c r="C66" s="10">
        <v>34141</v>
      </c>
      <c r="D66" s="10">
        <v>8354</v>
      </c>
      <c r="E66" s="10">
        <v>2619</v>
      </c>
      <c r="F66" s="10">
        <v>12970</v>
      </c>
      <c r="G66" s="10">
        <v>33368</v>
      </c>
      <c r="H66" s="10">
        <v>24098</v>
      </c>
      <c r="I66" s="10">
        <v>9779</v>
      </c>
      <c r="J66" s="10">
        <v>25504</v>
      </c>
      <c r="K66" s="10">
        <v>9577</v>
      </c>
      <c r="L66" s="10">
        <v>77301</v>
      </c>
      <c r="M66" s="10">
        <v>0</v>
      </c>
      <c r="N66" s="59"/>
      <c r="O66" s="59"/>
      <c r="P66" s="59"/>
      <c r="Q66" s="59"/>
      <c r="R66" s="59"/>
      <c r="S66" s="59"/>
      <c r="T66" s="10">
        <v>89</v>
      </c>
      <c r="U66" s="10">
        <v>0</v>
      </c>
      <c r="V66" s="10">
        <v>45208</v>
      </c>
      <c r="W66" s="10">
        <v>62170</v>
      </c>
      <c r="X66" s="10">
        <v>2000</v>
      </c>
      <c r="Y66" s="10">
        <v>0</v>
      </c>
      <c r="Z66" s="10">
        <v>36296</v>
      </c>
      <c r="AA66" s="10">
        <v>0</v>
      </c>
      <c r="AB66" s="10">
        <v>18</v>
      </c>
      <c r="AC66" s="10">
        <v>605</v>
      </c>
      <c r="AD66" s="10">
        <v>170</v>
      </c>
      <c r="AE66" s="59"/>
      <c r="AF66" s="59"/>
      <c r="AG66" s="59"/>
      <c r="AH66" s="59"/>
    </row>
  </sheetData>
  <mergeCells count="180">
    <mergeCell ref="AH7:AH10"/>
    <mergeCell ref="N7:N10"/>
    <mergeCell ref="O7:O10"/>
    <mergeCell ref="P7:P10"/>
    <mergeCell ref="Q7:Q10"/>
    <mergeCell ref="R7:R10"/>
    <mergeCell ref="S7:S10"/>
    <mergeCell ref="AE7:AE10"/>
    <mergeCell ref="AF7:AF10"/>
    <mergeCell ref="AG7:AG10"/>
    <mergeCell ref="N15:N18"/>
    <mergeCell ref="O15:O18"/>
    <mergeCell ref="P15:P18"/>
    <mergeCell ref="Q15:Q18"/>
    <mergeCell ref="R15:R18"/>
    <mergeCell ref="S15:S18"/>
    <mergeCell ref="AE15:AE18"/>
    <mergeCell ref="AF15:AF18"/>
    <mergeCell ref="N27:N30"/>
    <mergeCell ref="O27:O30"/>
    <mergeCell ref="P27:P30"/>
    <mergeCell ref="Q27:Q30"/>
    <mergeCell ref="R27:R30"/>
    <mergeCell ref="S27:S30"/>
    <mergeCell ref="AE27:AE30"/>
    <mergeCell ref="AF27:AF30"/>
    <mergeCell ref="N19:N22"/>
    <mergeCell ref="O19:O22"/>
    <mergeCell ref="P19:P22"/>
    <mergeCell ref="Q19:Q22"/>
    <mergeCell ref="R19:R22"/>
    <mergeCell ref="S19:S22"/>
    <mergeCell ref="AG15:AG18"/>
    <mergeCell ref="AH15:AH18"/>
    <mergeCell ref="S35:S38"/>
    <mergeCell ref="AE35:AE38"/>
    <mergeCell ref="AF35:AF38"/>
    <mergeCell ref="AH47:AH50"/>
    <mergeCell ref="R43:R46"/>
    <mergeCell ref="S43:S46"/>
    <mergeCell ref="AG63:AG66"/>
    <mergeCell ref="AH63:AH66"/>
    <mergeCell ref="AE63:AE66"/>
    <mergeCell ref="AE47:AE50"/>
    <mergeCell ref="AG35:AG38"/>
    <mergeCell ref="AH35:AH38"/>
    <mergeCell ref="AG31:AG34"/>
    <mergeCell ref="AH31:AH34"/>
    <mergeCell ref="AG27:AG30"/>
    <mergeCell ref="AH27:AH30"/>
    <mergeCell ref="AG23:AG26"/>
    <mergeCell ref="AH23:AH26"/>
    <mergeCell ref="AG19:AG22"/>
    <mergeCell ref="AH19:AH22"/>
    <mergeCell ref="AH55:AH58"/>
    <mergeCell ref="AH51:AH54"/>
    <mergeCell ref="AH59:AH62"/>
    <mergeCell ref="AG43:AG46"/>
    <mergeCell ref="AH43:AH46"/>
    <mergeCell ref="AG59:AG62"/>
    <mergeCell ref="AH39:AH42"/>
    <mergeCell ref="AG39:AG42"/>
    <mergeCell ref="AG55:AG58"/>
    <mergeCell ref="AG51:AG54"/>
    <mergeCell ref="AG47:AG50"/>
    <mergeCell ref="N63:N66"/>
    <mergeCell ref="O63:O66"/>
    <mergeCell ref="P63:P66"/>
    <mergeCell ref="S63:S66"/>
    <mergeCell ref="Q63:Q66"/>
    <mergeCell ref="R63:R66"/>
    <mergeCell ref="R51:R54"/>
    <mergeCell ref="Q59:Q62"/>
    <mergeCell ref="R59:R62"/>
    <mergeCell ref="S59:S62"/>
    <mergeCell ref="S55:S58"/>
    <mergeCell ref="R55:R58"/>
    <mergeCell ref="S51:S54"/>
    <mergeCell ref="Q55:Q58"/>
    <mergeCell ref="Q51:Q54"/>
    <mergeCell ref="N59:N62"/>
    <mergeCell ref="O59:O62"/>
    <mergeCell ref="P59:P62"/>
    <mergeCell ref="O51:O54"/>
    <mergeCell ref="P51:P54"/>
    <mergeCell ref="P55:P58"/>
    <mergeCell ref="O55:O58"/>
    <mergeCell ref="N51:N54"/>
    <mergeCell ref="N55:N58"/>
    <mergeCell ref="AF47:AF50"/>
    <mergeCell ref="W5:W6"/>
    <mergeCell ref="AF63:AF66"/>
    <mergeCell ref="AF59:AF62"/>
    <mergeCell ref="AE43:AE46"/>
    <mergeCell ref="AF43:AF46"/>
    <mergeCell ref="AE59:AE62"/>
    <mergeCell ref="AF55:AF58"/>
    <mergeCell ref="AE51:AE54"/>
    <mergeCell ref="AF51:AF54"/>
    <mergeCell ref="AE55:AE58"/>
    <mergeCell ref="AE39:AE42"/>
    <mergeCell ref="AF39:AF42"/>
    <mergeCell ref="AE19:AE22"/>
    <mergeCell ref="AF19:AF22"/>
    <mergeCell ref="A2:B2"/>
    <mergeCell ref="A4:A6"/>
    <mergeCell ref="B4:B6"/>
    <mergeCell ref="C4:L4"/>
    <mergeCell ref="R47:R50"/>
    <mergeCell ref="S47:S50"/>
    <mergeCell ref="P47:P50"/>
    <mergeCell ref="Q47:Q50"/>
    <mergeCell ref="N47:N50"/>
    <mergeCell ref="O47:O50"/>
    <mergeCell ref="M4:M6"/>
    <mergeCell ref="N4:Q4"/>
    <mergeCell ref="Q5:Q6"/>
    <mergeCell ref="N43:N46"/>
    <mergeCell ref="O43:O46"/>
    <mergeCell ref="S39:S42"/>
    <mergeCell ref="N39:N42"/>
    <mergeCell ref="O39:O42"/>
    <mergeCell ref="P39:P42"/>
    <mergeCell ref="Q39:Q42"/>
    <mergeCell ref="R39:R42"/>
    <mergeCell ref="P43:P46"/>
    <mergeCell ref="Q43:Q46"/>
    <mergeCell ref="N35:N38"/>
    <mergeCell ref="AE4:AH4"/>
    <mergeCell ref="C5:K5"/>
    <mergeCell ref="L5:L6"/>
    <mergeCell ref="N5:N6"/>
    <mergeCell ref="O5:O6"/>
    <mergeCell ref="P5:P6"/>
    <mergeCell ref="R4:S4"/>
    <mergeCell ref="T4:W4"/>
    <mergeCell ref="X4:AA4"/>
    <mergeCell ref="AB4:AD4"/>
    <mergeCell ref="T5:T6"/>
    <mergeCell ref="U5:U6"/>
    <mergeCell ref="V5:V6"/>
    <mergeCell ref="R5:R6"/>
    <mergeCell ref="S5:S6"/>
    <mergeCell ref="X5:Y5"/>
    <mergeCell ref="Z5:Z6"/>
    <mergeCell ref="AA5:AA6"/>
    <mergeCell ref="AB5:AB6"/>
    <mergeCell ref="AC5:AD5"/>
    <mergeCell ref="AE5:AF5"/>
    <mergeCell ref="AG5:AH5"/>
    <mergeCell ref="O35:O38"/>
    <mergeCell ref="P35:P38"/>
    <mergeCell ref="Q35:Q38"/>
    <mergeCell ref="R35:R38"/>
    <mergeCell ref="N31:N34"/>
    <mergeCell ref="O31:O34"/>
    <mergeCell ref="P31:P34"/>
    <mergeCell ref="Q31:Q34"/>
    <mergeCell ref="R31:R34"/>
    <mergeCell ref="S31:S34"/>
    <mergeCell ref="AE31:AE34"/>
    <mergeCell ref="AF31:AF34"/>
    <mergeCell ref="N23:N26"/>
    <mergeCell ref="O23:O26"/>
    <mergeCell ref="P23:P26"/>
    <mergeCell ref="Q23:Q26"/>
    <mergeCell ref="R23:R26"/>
    <mergeCell ref="S23:S26"/>
    <mergeCell ref="AE23:AE26"/>
    <mergeCell ref="AF23:AF26"/>
    <mergeCell ref="AG11:AG14"/>
    <mergeCell ref="AH11:AH14"/>
    <mergeCell ref="N11:N14"/>
    <mergeCell ref="O11:O14"/>
    <mergeCell ref="P11:P14"/>
    <mergeCell ref="Q11:Q14"/>
    <mergeCell ref="R11:R14"/>
    <mergeCell ref="S11:S14"/>
    <mergeCell ref="AE11:AE14"/>
    <mergeCell ref="AF11:AF14"/>
  </mergeCells>
  <phoneticPr fontId="3" type="noConversion"/>
  <pageMargins left="0" right="0" top="0.98" bottom="0.98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holding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報表列印</dc:title>
  <dc:creator>USER</dc:creator>
  <cp:lastModifiedBy>User</cp:lastModifiedBy>
  <cp:lastPrinted>2022-09-15T05:47:59Z</cp:lastPrinted>
  <dcterms:created xsi:type="dcterms:W3CDTF">2011-11-21T08:59:01Z</dcterms:created>
  <dcterms:modified xsi:type="dcterms:W3CDTF">2026-01-23T06:05:44Z</dcterms:modified>
</cp:coreProperties>
</file>